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berski\Desktop\"/>
    </mc:Choice>
  </mc:AlternateContent>
  <xr:revisionPtr revIDLastSave="0" documentId="13_ncr:1_{0664CD49-25BC-44C8-90E3-6AF649909A24}" xr6:coauthVersionLast="47" xr6:coauthVersionMax="47" xr10:uidLastSave="{00000000-0000-0000-0000-000000000000}"/>
  <bookViews>
    <workbookView xWindow="43080" yWindow="-5685" windowWidth="29040" windowHeight="15720" firstSheet="2" activeTab="2" xr2:uid="{00000000-000D-0000-FFFF-FFFF00000000}"/>
  </bookViews>
  <sheets>
    <sheet name="Brickset-Sets" sheetId="1" r:id="rId1"/>
    <sheet name="Tabelle1" sheetId="2" r:id="rId2"/>
    <sheet name="Deep Dive" sheetId="3" r:id="rId3"/>
  </sheets>
  <definedNames>
    <definedName name="_xlnm._FilterDatabase" localSheetId="2" hidden="1">'Deep Dive'!$A$2:$A$488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2" i="3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C2" i="3"/>
  <c r="D2" i="3" s="1"/>
  <c r="C3" i="3"/>
  <c r="D3" i="3" s="1"/>
  <c r="C4" i="3"/>
  <c r="C5" i="3"/>
  <c r="D5" i="3" s="1"/>
  <c r="C6" i="3"/>
  <c r="D6" i="3" s="1"/>
  <c r="C7" i="3"/>
  <c r="C8" i="3"/>
  <c r="D8" i="3" s="1"/>
  <c r="C9" i="3"/>
  <c r="C10" i="3"/>
  <c r="C11" i="3"/>
  <c r="C12" i="3"/>
  <c r="C13" i="3"/>
  <c r="D13" i="3" s="1"/>
  <c r="C14" i="3"/>
  <c r="C15" i="3"/>
  <c r="C16" i="3"/>
  <c r="D16" i="3" s="1"/>
  <c r="C17" i="3"/>
  <c r="C18" i="3"/>
  <c r="C19" i="3"/>
  <c r="C20" i="3"/>
  <c r="C21" i="3"/>
  <c r="C22" i="3"/>
  <c r="C23" i="3"/>
  <c r="C24" i="3"/>
  <c r="D24" i="3" s="1"/>
  <c r="C25" i="3"/>
  <c r="C26" i="3"/>
  <c r="C27" i="3"/>
  <c r="C28" i="3"/>
  <c r="C29" i="3"/>
  <c r="D29" i="3" s="1"/>
  <c r="C30" i="3"/>
  <c r="C31" i="3"/>
  <c r="C32" i="3"/>
  <c r="C33" i="3"/>
  <c r="C34" i="3"/>
  <c r="C35" i="3"/>
  <c r="C36" i="3"/>
  <c r="D36" i="3" s="1"/>
  <c r="C530" i="1"/>
  <c r="H528" i="1"/>
  <c r="Q8" i="2"/>
  <c r="Q9" i="2"/>
  <c r="Q10" i="2"/>
  <c r="Q3" i="2"/>
  <c r="Q4" i="2"/>
  <c r="Q5" i="2"/>
  <c r="Q6" i="2"/>
  <c r="Q7" i="2"/>
  <c r="H533" i="1"/>
  <c r="F533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F530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D30" i="3" l="1"/>
  <c r="D22" i="3"/>
  <c r="D14" i="3"/>
  <c r="F11" i="3"/>
  <c r="D23" i="3"/>
  <c r="D15" i="3"/>
  <c r="D7" i="3"/>
  <c r="F33" i="3"/>
  <c r="F25" i="3"/>
  <c r="F17" i="3"/>
  <c r="F9" i="3"/>
  <c r="D21" i="3"/>
  <c r="F32" i="3"/>
  <c r="F24" i="3"/>
  <c r="F16" i="3"/>
  <c r="F8" i="3"/>
  <c r="D28" i="3"/>
  <c r="D20" i="3"/>
  <c r="D12" i="3"/>
  <c r="D4" i="3"/>
  <c r="F31" i="3"/>
  <c r="F23" i="3"/>
  <c r="F15" i="3"/>
  <c r="F7" i="3"/>
  <c r="D35" i="3"/>
  <c r="D27" i="3"/>
  <c r="D19" i="3"/>
  <c r="D11" i="3"/>
  <c r="F30" i="3"/>
  <c r="F22" i="3"/>
  <c r="F14" i="3"/>
  <c r="F6" i="3"/>
  <c r="D34" i="3"/>
  <c r="D26" i="3"/>
  <c r="D18" i="3"/>
  <c r="D10" i="3"/>
  <c r="F29" i="3"/>
  <c r="F21" i="3"/>
  <c r="F13" i="3"/>
  <c r="F5" i="3"/>
  <c r="D33" i="3"/>
  <c r="D25" i="3"/>
  <c r="D17" i="3"/>
  <c r="D9" i="3"/>
  <c r="F36" i="3"/>
  <c r="F28" i="3"/>
  <c r="F20" i="3"/>
  <c r="F12" i="3"/>
  <c r="F4" i="3"/>
  <c r="D32" i="3"/>
  <c r="F35" i="3"/>
  <c r="F27" i="3"/>
  <c r="F19" i="3"/>
  <c r="F3" i="3"/>
  <c r="D31" i="3"/>
  <c r="F34" i="3"/>
  <c r="F26" i="3"/>
  <c r="F18" i="3"/>
  <c r="F10" i="3"/>
  <c r="F2" i="3"/>
  <c r="B39" i="3"/>
  <c r="B502" i="3" s="1"/>
  <c r="C39" i="3"/>
  <c r="N530" i="1"/>
  <c r="O530" i="1"/>
  <c r="L530" i="1"/>
  <c r="P530" i="1"/>
  <c r="M530" i="1"/>
</calcChain>
</file>

<file path=xl/sharedStrings.xml><?xml version="1.0" encoding="utf-8"?>
<sst xmlns="http://schemas.openxmlformats.org/spreadsheetml/2006/main" count="2249" uniqueCount="1255">
  <si>
    <t>Number</t>
  </si>
  <si>
    <t>Theme</t>
  </si>
  <si>
    <t>Subtheme</t>
  </si>
  <si>
    <t>Year</t>
  </si>
  <si>
    <t>Set name</t>
  </si>
  <si>
    <t>Minifigs</t>
  </si>
  <si>
    <t>Pieces</t>
  </si>
  <si>
    <t>RRP (EUR)</t>
  </si>
  <si>
    <t>Notes</t>
  </si>
  <si>
    <t>Qty wanted</t>
  </si>
  <si>
    <t>Priority</t>
  </si>
  <si>
    <t>Preis 0-49</t>
  </si>
  <si>
    <t>Preis 50-99</t>
  </si>
  <si>
    <t>Preis 100-199</t>
  </si>
  <si>
    <t>Preis 200-299</t>
  </si>
  <si>
    <t>Preis 300+</t>
  </si>
  <si>
    <t>Set Num Länge</t>
  </si>
  <si>
    <t>10312-1</t>
  </si>
  <si>
    <t>Icons</t>
  </si>
  <si>
    <t>Modular Buildings Collection</t>
  </si>
  <si>
    <t>Jazz Club</t>
  </si>
  <si>
    <t>icons + 18plus</t>
  </si>
  <si>
    <t>10313-1</t>
  </si>
  <si>
    <t>Botanical Collection</t>
  </si>
  <si>
    <t>Wildflower Bouquet</t>
  </si>
  <si>
    <t>10314-1</t>
  </si>
  <si>
    <t>Dried Flower Centrepiece</t>
  </si>
  <si>
    <t>10315-1</t>
  </si>
  <si>
    <t>Miscellaneous</t>
  </si>
  <si>
    <t>Tranquil Garden</t>
  </si>
  <si>
    <t>10316-1</t>
  </si>
  <si>
    <t>Licensed</t>
  </si>
  <si>
    <t>The Lord of the Rings: Rivendell</t>
  </si>
  <si>
    <t>10317-1</t>
  </si>
  <si>
    <t>Vehicles</t>
  </si>
  <si>
    <t>Land Rover Classic Defender 90</t>
  </si>
  <si>
    <t>10318-1</t>
  </si>
  <si>
    <t>Concorde</t>
  </si>
  <si>
    <t>10320-1</t>
  </si>
  <si>
    <t>Pirates System</t>
  </si>
  <si>
    <t>Eldorado Fortress</t>
  </si>
  <si>
    <t>10321-1</t>
  </si>
  <si>
    <t>Corvette</t>
  </si>
  <si>
    <t>10323-1</t>
  </si>
  <si>
    <t>PAC-MAN Arcade</t>
  </si>
  <si>
    <t>10325-1</t>
  </si>
  <si>
    <t>Winter Village Collection</t>
  </si>
  <si>
    <t>Alpine Lodge</t>
  </si>
  <si>
    <t>10329-1</t>
  </si>
  <si>
    <t>Mini Pflanzen</t>
  </si>
  <si>
    <t>49,99</t>
  </si>
  <si>
    <t>10785-1</t>
  </si>
  <si>
    <t>Gabby's Dollhouse</t>
  </si>
  <si>
    <t>Bakey with Cakey Fun</t>
  </si>
  <si>
    <t>10786-1</t>
  </si>
  <si>
    <t>Gabby &amp; MerCat's Ship &amp; Spa</t>
  </si>
  <si>
    <t>10787-1</t>
  </si>
  <si>
    <t>Kitty Fairy's Garden Party</t>
  </si>
  <si>
    <t>10788-1</t>
  </si>
  <si>
    <t>10789-1</t>
  </si>
  <si>
    <t>Marvel Super Heroes</t>
  </si>
  <si>
    <t>Spidey and his Amazing Friends</t>
  </si>
  <si>
    <t>Spider-Man's Car and Doc Ock</t>
  </si>
  <si>
    <t>10790-1</t>
  </si>
  <si>
    <t>Team Spidey at Green Goblin's Lighthouse</t>
  </si>
  <si>
    <t>10791-1</t>
  </si>
  <si>
    <t>Team Spidey's Mobile Headquarters</t>
  </si>
  <si>
    <t>10935-1</t>
  </si>
  <si>
    <t>Duplo</t>
  </si>
  <si>
    <t>Alphabet Town</t>
  </si>
  <si>
    <t>10981-1</t>
  </si>
  <si>
    <t>Growing Carrot</t>
  </si>
  <si>
    <t>10982-1</t>
  </si>
  <si>
    <t>Fruit and Vegetable Tractor</t>
  </si>
  <si>
    <t>10983-1</t>
  </si>
  <si>
    <t>Organic Market</t>
  </si>
  <si>
    <t>10984-1</t>
  </si>
  <si>
    <t>Organic Garden</t>
  </si>
  <si>
    <t>10985-1</t>
  </si>
  <si>
    <t>Wind Turbine and Electric Car</t>
  </si>
  <si>
    <t>10986-1</t>
  </si>
  <si>
    <t>Family House on Wheels</t>
  </si>
  <si>
    <t>10987-1</t>
  </si>
  <si>
    <t>Recycling Truck</t>
  </si>
  <si>
    <t>10988-1</t>
  </si>
  <si>
    <t>The Bus Ride</t>
  </si>
  <si>
    <t>10989-1</t>
  </si>
  <si>
    <t>Water Park</t>
  </si>
  <si>
    <t>10990-1</t>
  </si>
  <si>
    <t>Construction Site</t>
  </si>
  <si>
    <t>10991-1</t>
  </si>
  <si>
    <t>Dream Playground</t>
  </si>
  <si>
    <t>10992-1</t>
  </si>
  <si>
    <t>Life at the Day-Care Centre</t>
  </si>
  <si>
    <t>10993-1</t>
  </si>
  <si>
    <t>3in1 Tree House</t>
  </si>
  <si>
    <t>10994-1</t>
  </si>
  <si>
    <t>3in1 Family House</t>
  </si>
  <si>
    <t>10995-1</t>
  </si>
  <si>
    <t>Spidey and His Amazing Friends</t>
  </si>
  <si>
    <t>Spider-Man's House</t>
  </si>
  <si>
    <t>10996-1</t>
  </si>
  <si>
    <t>Cars</t>
  </si>
  <si>
    <t>Lightning McQueen &amp; Mater's Car Wash Fun</t>
  </si>
  <si>
    <t>10997-1</t>
  </si>
  <si>
    <t>Mickey and Friends</t>
  </si>
  <si>
    <t>Camping Adventure</t>
  </si>
  <si>
    <t>10998-1</t>
  </si>
  <si>
    <t>Disney 100</t>
  </si>
  <si>
    <t>3in1 Magical Castle</t>
  </si>
  <si>
    <t>11027-1</t>
  </si>
  <si>
    <t>Classic</t>
  </si>
  <si>
    <t>Creative Fun</t>
  </si>
  <si>
    <t>Creative Neon Fun</t>
  </si>
  <si>
    <t>11028-1</t>
  </si>
  <si>
    <t>Creative Pastel Fun</t>
  </si>
  <si>
    <t>11029-1</t>
  </si>
  <si>
    <t>Creative Box</t>
  </si>
  <si>
    <t>Creative Party Box</t>
  </si>
  <si>
    <t>11030-1</t>
  </si>
  <si>
    <t>Bricks</t>
  </si>
  <si>
    <t>Lots of Bricks</t>
  </si>
  <si>
    <t>11031-1</t>
  </si>
  <si>
    <t>Creative Monkey Fun</t>
  </si>
  <si>
    <t>11032-1</t>
  </si>
  <si>
    <t>Creative Colour Fun</t>
  </si>
  <si>
    <t>11033-1</t>
  </si>
  <si>
    <t>Creative Fantasy Universe</t>
  </si>
  <si>
    <t>11974-1</t>
  </si>
  <si>
    <t>Creator</t>
  </si>
  <si>
    <t>Magazine Gift</t>
  </si>
  <si>
    <t>Polar Bear</t>
  </si>
  <si>
    <t>11975-1</t>
  </si>
  <si>
    <t>Tractor</t>
  </si>
  <si>
    <t>11976-1</t>
  </si>
  <si>
    <t>Space Shuttle</t>
  </si>
  <si>
    <t>11977-1</t>
  </si>
  <si>
    <t>Hammerhead Shark</t>
  </si>
  <si>
    <t>11978-1</t>
  </si>
  <si>
    <t>Viking Ship</t>
  </si>
  <si>
    <t>21060-1</t>
  </si>
  <si>
    <t>Architecture</t>
  </si>
  <si>
    <t>Landmark Series</t>
  </si>
  <si>
    <t>Himeji Castle</t>
  </si>
  <si>
    <t>18plus</t>
  </si>
  <si>
    <t>21240-1</t>
  </si>
  <si>
    <t>Minecraft</t>
  </si>
  <si>
    <t>Minifig-scale</t>
  </si>
  <si>
    <t>The Swamp Adventure</t>
  </si>
  <si>
    <t>21241-1</t>
  </si>
  <si>
    <t>The Bee Cottage</t>
  </si>
  <si>
    <t>21242-1</t>
  </si>
  <si>
    <t>The End Arena</t>
  </si>
  <si>
    <t>21243-1</t>
  </si>
  <si>
    <t>The Frozen Peaks</t>
  </si>
  <si>
    <t>21244-1</t>
  </si>
  <si>
    <t>The Sword Outpost</t>
  </si>
  <si>
    <t>21245-1</t>
  </si>
  <si>
    <t>The Panda Haven</t>
  </si>
  <si>
    <t>21246-1</t>
  </si>
  <si>
    <t>The Deep Dark Battle</t>
  </si>
  <si>
    <t>21247-1</t>
  </si>
  <si>
    <t>The Axolotl House</t>
  </si>
  <si>
    <t>21248-1</t>
  </si>
  <si>
    <t>The Pumpkin Farm</t>
  </si>
  <si>
    <t>21249-1</t>
  </si>
  <si>
    <t>The Crafting Box 4.0</t>
  </si>
  <si>
    <t>21250-1</t>
  </si>
  <si>
    <t>The Iron Golem Fortress</t>
  </si>
  <si>
    <t>21338-1</t>
  </si>
  <si>
    <t>Ideas</t>
  </si>
  <si>
    <t>A-Frame Cabin</t>
  </si>
  <si>
    <t>21339-1</t>
  </si>
  <si>
    <t>BTS Dynamite</t>
  </si>
  <si>
    <t>21340-1</t>
  </si>
  <si>
    <t>Tales of the Space Age</t>
  </si>
  <si>
    <t>21341-1</t>
  </si>
  <si>
    <t>Disney Hocus Pocus: The Sanderson Sisters' Cottage</t>
  </si>
  <si>
    <t>21342-1</t>
  </si>
  <si>
    <t>The Insect Collection</t>
  </si>
  <si>
    <t>21343-1</t>
  </si>
  <si>
    <t>Viking Village</t>
  </si>
  <si>
    <t>21344-1</t>
  </si>
  <si>
    <t>The Orient Express Train</t>
  </si>
  <si>
    <t>30629-1</t>
  </si>
  <si>
    <t>LEGO Games</t>
  </si>
  <si>
    <t>Finnius Dash</t>
  </si>
  <si>
    <t>30630-1</t>
  </si>
  <si>
    <t>Aquadirt Racer</t>
  </si>
  <si>
    <t>30633-1</t>
  </si>
  <si>
    <t>Friends</t>
  </si>
  <si>
    <t>Sports</t>
  </si>
  <si>
    <t>Skate Ramp</t>
  </si>
  <si>
    <t>30634-1</t>
  </si>
  <si>
    <t>Friendship Flowers</t>
  </si>
  <si>
    <t>30635-1</t>
  </si>
  <si>
    <t>Sea Rescue</t>
  </si>
  <si>
    <t>Beach Cleanup</t>
  </si>
  <si>
    <t>30636-1</t>
  </si>
  <si>
    <t>Dreamzzz</t>
  </si>
  <si>
    <t>Trials of the Dream Chasers</t>
  </si>
  <si>
    <t>Z-Blob and Bunchu Spider Escape</t>
  </si>
  <si>
    <t>30637-1</t>
  </si>
  <si>
    <t>Dots</t>
  </si>
  <si>
    <t>Bag Tag</t>
  </si>
  <si>
    <t>Animal Tray and Bag Tag</t>
  </si>
  <si>
    <t>30638-1</t>
  </si>
  <si>
    <t>City</t>
  </si>
  <si>
    <t>Police</t>
  </si>
  <si>
    <t>Police Bike Training</t>
  </si>
  <si>
    <t>30639-1</t>
  </si>
  <si>
    <t>Park</t>
  </si>
  <si>
    <t>Dog Park and Scooter</t>
  </si>
  <si>
    <t>30640-1</t>
  </si>
  <si>
    <t>Racing</t>
  </si>
  <si>
    <t>Race Car</t>
  </si>
  <si>
    <t>30641-1</t>
  </si>
  <si>
    <t>3 in 1</t>
  </si>
  <si>
    <t>Panda Bear</t>
  </si>
  <si>
    <t>30642-1</t>
  </si>
  <si>
    <t>Seasonal</t>
  </si>
  <si>
    <t>Birthday Train</t>
  </si>
  <si>
    <t>30643-1</t>
  </si>
  <si>
    <t>Easter Chickens</t>
  </si>
  <si>
    <t>30644-1</t>
  </si>
  <si>
    <t>Vintage Car</t>
  </si>
  <si>
    <t>30645-1</t>
  </si>
  <si>
    <t>Snowman</t>
  </si>
  <si>
    <t>30646-1</t>
  </si>
  <si>
    <t>Disney</t>
  </si>
  <si>
    <t>Moana</t>
  </si>
  <si>
    <t>Moana's Dolphin Cove</t>
  </si>
  <si>
    <t>30647-1</t>
  </si>
  <si>
    <t>The Dripstone Cavern</t>
  </si>
  <si>
    <t>30648-1</t>
  </si>
  <si>
    <t>Whale</t>
  </si>
  <si>
    <t>30649-1</t>
  </si>
  <si>
    <t>Ninjago</t>
  </si>
  <si>
    <t>Core</t>
  </si>
  <si>
    <t>Ice Dragon Creature</t>
  </si>
  <si>
    <t>30650-1</t>
  </si>
  <si>
    <t>Dragons Rising Season 1</t>
  </si>
  <si>
    <t>Kai and Rapton's Temple Battle</t>
  </si>
  <si>
    <t>30651-1</t>
  </si>
  <si>
    <t>Harry Potter</t>
  </si>
  <si>
    <t>Quidditch Practice</t>
  </si>
  <si>
    <t>30652-1</t>
  </si>
  <si>
    <t>Doctor Strange in the Multiverse of Madness</t>
  </si>
  <si>
    <t>Doctor Strange's Interdimensional Portal</t>
  </si>
  <si>
    <t>30653-1</t>
  </si>
  <si>
    <t>DC Comics Super Heroes</t>
  </si>
  <si>
    <t>Batman Returns</t>
  </si>
  <si>
    <t>Batman 1992</t>
  </si>
  <si>
    <t>30654-1</t>
  </si>
  <si>
    <t>Star Wars</t>
  </si>
  <si>
    <t>Episode VI</t>
  </si>
  <si>
    <t>X-wing Starfighter</t>
  </si>
  <si>
    <t>30655-1</t>
  </si>
  <si>
    <t>Technic</t>
  </si>
  <si>
    <t>Forklift with Pallet</t>
  </si>
  <si>
    <t>30656-1</t>
  </si>
  <si>
    <t>Monkie Kid</t>
  </si>
  <si>
    <t>Season 4</t>
  </si>
  <si>
    <t>Monkey King Marketplace</t>
  </si>
  <si>
    <t>30657-1</t>
  </si>
  <si>
    <t>Speed Champions</t>
  </si>
  <si>
    <t>McLaren</t>
  </si>
  <si>
    <t>McLaren Solus GT</t>
  </si>
  <si>
    <t>31133-1</t>
  </si>
  <si>
    <t>White Rabbit</t>
  </si>
  <si>
    <t>31134-1</t>
  </si>
  <si>
    <t>31135-1</t>
  </si>
  <si>
    <t>Vintage Motorcycle</t>
  </si>
  <si>
    <t>31136-1</t>
  </si>
  <si>
    <t>Exotic Parrot</t>
  </si>
  <si>
    <t>31137-1</t>
  </si>
  <si>
    <t>Adorable Dogs</t>
  </si>
  <si>
    <t>31138-1</t>
  </si>
  <si>
    <t>Beach Camper Van</t>
  </si>
  <si>
    <t>31139-1</t>
  </si>
  <si>
    <t>Cozy House</t>
  </si>
  <si>
    <t>31140-1</t>
  </si>
  <si>
    <t>Magical Unicorn</t>
  </si>
  <si>
    <t>31141-1</t>
  </si>
  <si>
    <t>Main Street</t>
  </si>
  <si>
    <t>31142-1</t>
  </si>
  <si>
    <t>Space Roller Coaster</t>
  </si>
  <si>
    <t>31143-1</t>
  </si>
  <si>
    <t>Birdhouse</t>
  </si>
  <si>
    <t>31144-1</t>
  </si>
  <si>
    <t>Exotic Pink Parrot</t>
  </si>
  <si>
    <t>31208-1</t>
  </si>
  <si>
    <t>Art</t>
  </si>
  <si>
    <t>Hokusai - The Great Wave</t>
  </si>
  <si>
    <t>31209-1</t>
  </si>
  <si>
    <t>The Amazing Spider-Man</t>
  </si>
  <si>
    <t>31210-1</t>
  </si>
  <si>
    <t>Modern Art</t>
  </si>
  <si>
    <t>40504-1</t>
  </si>
  <si>
    <t>Promotional</t>
  </si>
  <si>
    <t>LEGO House</t>
  </si>
  <si>
    <t>A Minifigure Tribute</t>
  </si>
  <si>
    <t>40575-1</t>
  </si>
  <si>
    <t>Chinese Traditional Festival</t>
  </si>
  <si>
    <t>Year of the Rabbit</t>
  </si>
  <si>
    <t>40580-1</t>
  </si>
  <si>
    <t>Space System</t>
  </si>
  <si>
    <t>Blacktron Cruiser</t>
  </si>
  <si>
    <t>40581-1</t>
  </si>
  <si>
    <t>BIONICLE Tahu and Takua</t>
  </si>
  <si>
    <t>40582-1</t>
  </si>
  <si>
    <t>Medical</t>
  </si>
  <si>
    <t>4x4 Off-Road Ambulance Rescue</t>
  </si>
  <si>
    <t>40583-1</t>
  </si>
  <si>
    <t>Houses of the World</t>
  </si>
  <si>
    <t>Houses of the World 1</t>
  </si>
  <si>
    <t>40584-1</t>
  </si>
  <si>
    <t>Birthday</t>
  </si>
  <si>
    <t>Birthday Diorama</t>
  </si>
  <si>
    <t>40585-1</t>
  </si>
  <si>
    <t>World of Wonders</t>
  </si>
  <si>
    <t>40586-1</t>
  </si>
  <si>
    <t>Moving Truck</t>
  </si>
  <si>
    <t>40587-1</t>
  </si>
  <si>
    <t>Easter</t>
  </si>
  <si>
    <t>Easter Basket</t>
  </si>
  <si>
    <t>40588-1</t>
  </si>
  <si>
    <t>Gift with Purchase</t>
  </si>
  <si>
    <t>Flowerpot</t>
  </si>
  <si>
    <t>40589-1</t>
  </si>
  <si>
    <t>Pirate Ship Playground</t>
  </si>
  <si>
    <t>40590-1</t>
  </si>
  <si>
    <t>Houses of the World 2</t>
  </si>
  <si>
    <t>40591-1</t>
  </si>
  <si>
    <t>Death Star II</t>
  </si>
  <si>
    <t>40593-1</t>
  </si>
  <si>
    <t>Fun Creativity 12-in-1</t>
  </si>
  <si>
    <t>40594-1</t>
  </si>
  <si>
    <t>Houses of the World 3</t>
  </si>
  <si>
    <t>40595-1</t>
  </si>
  <si>
    <t>Tribute to Galileo Galilei</t>
  </si>
  <si>
    <t>40596-1</t>
  </si>
  <si>
    <t>Magic Maze</t>
  </si>
  <si>
    <t>40597-1</t>
  </si>
  <si>
    <t>Scary Pirate Island</t>
  </si>
  <si>
    <t>40598-1</t>
  </si>
  <si>
    <t>Gringotts Vault</t>
  </si>
  <si>
    <t>40599-1</t>
  </si>
  <si>
    <t>Houses of the World 4</t>
  </si>
  <si>
    <t>40600-1</t>
  </si>
  <si>
    <t>Disney 100 Years Celebration</t>
  </si>
  <si>
    <t>40601-1</t>
  </si>
  <si>
    <t>Castle System</t>
  </si>
  <si>
    <t>Majisto's Magical Workshop</t>
  </si>
  <si>
    <t>icons</t>
  </si>
  <si>
    <t>40602-1</t>
  </si>
  <si>
    <t>Winter Market Stall</t>
  </si>
  <si>
    <t>40603-1</t>
  </si>
  <si>
    <t>Christmas</t>
  </si>
  <si>
    <t>Wintertime Carriage Ride</t>
  </si>
  <si>
    <t>40604-1</t>
  </si>
  <si>
    <t>Christmas Decor Set</t>
  </si>
  <si>
    <t>40613-1</t>
  </si>
  <si>
    <t>Aladdin</t>
  </si>
  <si>
    <t>Mini Disney Palace of Agrabah</t>
  </si>
  <si>
    <t>40614-1</t>
  </si>
  <si>
    <t>BrickHeadz</t>
  </si>
  <si>
    <t>{?}</t>
  </si>
  <si>
    <t>40615-1</t>
  </si>
  <si>
    <t>Tusken Raider</t>
  </si>
  <si>
    <t>40616-1</t>
  </si>
  <si>
    <t>Wizarding World</t>
  </si>
  <si>
    <t>Harry Potter &amp; Cho Chang</t>
  </si>
  <si>
    <t>40617-1</t>
  </si>
  <si>
    <t>Draco Malfoy &amp; Cedric Diggory</t>
  </si>
  <si>
    <t>40618-1</t>
  </si>
  <si>
    <t>Kingsley Shacklebolt &amp; Nymphadora Tonks</t>
  </si>
  <si>
    <t>40619-1</t>
  </si>
  <si>
    <t>EVE &amp; WALL-E</t>
  </si>
  <si>
    <t>40620-1</t>
  </si>
  <si>
    <t>Cruella &amp; Maleficent</t>
  </si>
  <si>
    <t>40621-1</t>
  </si>
  <si>
    <t>Moana &amp; Merida</t>
  </si>
  <si>
    <t>40622-1</t>
  </si>
  <si>
    <t>Disney 100th Celebration</t>
  </si>
  <si>
    <t>40623-1</t>
  </si>
  <si>
    <t>Battle of Endor Heroes</t>
  </si>
  <si>
    <t>40624-1</t>
  </si>
  <si>
    <t>Alex</t>
  </si>
  <si>
    <t>40625-1</t>
  </si>
  <si>
    <t>Llama</t>
  </si>
  <si>
    <t>40626-1</t>
  </si>
  <si>
    <t>Zombie</t>
  </si>
  <si>
    <t>40627-1</t>
  </si>
  <si>
    <t>Sonic the Hedgehog</t>
  </si>
  <si>
    <t>40628-1</t>
  </si>
  <si>
    <t>Miles 'Tails' Prower</t>
  </si>
  <si>
    <t>40630-1</t>
  </si>
  <si>
    <t>The Lord of the Rings</t>
  </si>
  <si>
    <t>Frodo &amp; Gollum</t>
  </si>
  <si>
    <t>40631-1</t>
  </si>
  <si>
    <t>Gandalf the Grey &amp; Balrog</t>
  </si>
  <si>
    <t>40632-1</t>
  </si>
  <si>
    <t>Aragorn &amp; Arwen</t>
  </si>
  <si>
    <t>40638-1</t>
  </si>
  <si>
    <t>Valentine's Day</t>
  </si>
  <si>
    <t>Heart Ornament</t>
  </si>
  <si>
    <t>40639-1</t>
  </si>
  <si>
    <t>Bird's Nest</t>
  </si>
  <si>
    <t>40640-1</t>
  </si>
  <si>
    <t>LEGO Nutcracker</t>
  </si>
  <si>
    <t>40641-1</t>
  </si>
  <si>
    <t>Birthday Cake</t>
  </si>
  <si>
    <t>40642-1</t>
  </si>
  <si>
    <t>Gingerbread Ornaments</t>
  </si>
  <si>
    <t>40643-1</t>
  </si>
  <si>
    <t>Jade Rabbit</t>
  </si>
  <si>
    <t>40644-1</t>
  </si>
  <si>
    <t>PiÃ±ata</t>
  </si>
  <si>
    <t>40646-1</t>
  </si>
  <si>
    <t>Daffodils</t>
  </si>
  <si>
    <t>40647-1</t>
  </si>
  <si>
    <t>Lotus Flowers</t>
  </si>
  <si>
    <t>40648-1</t>
  </si>
  <si>
    <t>Money Tree</t>
  </si>
  <si>
    <t>40649-1</t>
  </si>
  <si>
    <t>Up-Scaled LEGO Minifigure</t>
  </si>
  <si>
    <t>40650-1</t>
  </si>
  <si>
    <t>Land Rover Classic Defender</t>
  </si>
  <si>
    <t>40651-1</t>
  </si>
  <si>
    <t>Postcard</t>
  </si>
  <si>
    <t>Australia Postcard</t>
  </si>
  <si>
    <t>40657-1</t>
  </si>
  <si>
    <t>Dream Village</t>
  </si>
  <si>
    <t>40658-1</t>
  </si>
  <si>
    <t>Millennium Falcon Holiday Diorama</t>
  </si>
  <si>
    <t>40659-1</t>
  </si>
  <si>
    <t>Mini Steamboat Willie</t>
  </si>
  <si>
    <t>41723-1</t>
  </si>
  <si>
    <t>Beach</t>
  </si>
  <si>
    <t>Donut Shop</t>
  </si>
  <si>
    <t>41724-1</t>
  </si>
  <si>
    <t>Houses</t>
  </si>
  <si>
    <t>Paisley's House</t>
  </si>
  <si>
    <t>41725-1</t>
  </si>
  <si>
    <t>Beach Buggy Fun</t>
  </si>
  <si>
    <t>41726-1</t>
  </si>
  <si>
    <t>Great Outdoors</t>
  </si>
  <si>
    <t>Holiday Camping Trip</t>
  </si>
  <si>
    <t>41727-1</t>
  </si>
  <si>
    <t>Dog Rescue</t>
  </si>
  <si>
    <t>Dog Rescue Centre</t>
  </si>
  <si>
    <t>41728-1</t>
  </si>
  <si>
    <t>Heartlake City</t>
  </si>
  <si>
    <t>Heartlake Downtown Diner</t>
  </si>
  <si>
    <t>41729-1</t>
  </si>
  <si>
    <t>Organic Grocery Store</t>
  </si>
  <si>
    <t>41730-1</t>
  </si>
  <si>
    <t>Autumn's House</t>
  </si>
  <si>
    <t>41731-1</t>
  </si>
  <si>
    <t>Heartlake International School</t>
  </si>
  <si>
    <t>41732-1</t>
  </si>
  <si>
    <t>Downtown Flower and Design Stores</t>
  </si>
  <si>
    <t>41733-1</t>
  </si>
  <si>
    <t>General</t>
  </si>
  <si>
    <t>Mobile Bubble Tea Shop</t>
  </si>
  <si>
    <t>41734-1</t>
  </si>
  <si>
    <t>Sea Rescue Boat</t>
  </si>
  <si>
    <t>41735-1</t>
  </si>
  <si>
    <t>Mobile Tiny House</t>
  </si>
  <si>
    <t>41736-1</t>
  </si>
  <si>
    <t>Sea Rescue Centre</t>
  </si>
  <si>
    <t>41737-1</t>
  </si>
  <si>
    <t>Beach Amusement Park</t>
  </si>
  <si>
    <t>41738-1</t>
  </si>
  <si>
    <t>Dog Rescue Bike</t>
  </si>
  <si>
    <t>41739-1</t>
  </si>
  <si>
    <t>Bedrooms</t>
  </si>
  <si>
    <t>Liann's Room</t>
  </si>
  <si>
    <t>41740-1</t>
  </si>
  <si>
    <t>Aliya's Room</t>
  </si>
  <si>
    <t>41741-1</t>
  </si>
  <si>
    <t>Dog Rescue Van</t>
  </si>
  <si>
    <t>41742-1</t>
  </si>
  <si>
    <t>Cat Hotel</t>
  </si>
  <si>
    <t>41743-1</t>
  </si>
  <si>
    <t>Hair Salon</t>
  </si>
  <si>
    <t>41744-1</t>
  </si>
  <si>
    <t>Sports Centre</t>
  </si>
  <si>
    <t>41745-1</t>
  </si>
  <si>
    <t>Horseback Riding</t>
  </si>
  <si>
    <t>Autumn's Horse Stable</t>
  </si>
  <si>
    <t>41746-1</t>
  </si>
  <si>
    <t>Horse Training</t>
  </si>
  <si>
    <t>41747-1</t>
  </si>
  <si>
    <t>Heartlake City Community Kitchen</t>
  </si>
  <si>
    <t>41748-1</t>
  </si>
  <si>
    <t>Heartlake City Community Centre</t>
  </si>
  <si>
    <t>41749-1</t>
  </si>
  <si>
    <t>Traffic</t>
  </si>
  <si>
    <t>Newsroom Van</t>
  </si>
  <si>
    <t>41751-1</t>
  </si>
  <si>
    <t>Skate Park</t>
  </si>
  <si>
    <t>41752-1</t>
  </si>
  <si>
    <t>Sea Rescue Plane</t>
  </si>
  <si>
    <t>41753-1</t>
  </si>
  <si>
    <t>Pancake Shop</t>
  </si>
  <si>
    <t>41754-1</t>
  </si>
  <si>
    <t>Leo's Room</t>
  </si>
  <si>
    <t>41755-1</t>
  </si>
  <si>
    <t>Nova's Room</t>
  </si>
  <si>
    <t>41756-1</t>
  </si>
  <si>
    <t>Holiday</t>
  </si>
  <si>
    <t>Holiday Ski Slope and Cafe</t>
  </si>
  <si>
    <t>41757-1</t>
  </si>
  <si>
    <t>Botanical Garden</t>
  </si>
  <si>
    <t>41758-1</t>
  </si>
  <si>
    <t>LEGO Friends Advent Calendar 2023</t>
  </si>
  <si>
    <t>41759-1</t>
  </si>
  <si>
    <t>Heartlake City Bus</t>
  </si>
  <si>
    <t>41760-1</t>
  </si>
  <si>
    <t>Igloo Holiday Adventure</t>
  </si>
  <si>
    <t>41801-1</t>
  </si>
  <si>
    <t>Bracelets</t>
  </si>
  <si>
    <t>My Pets Bracelet</t>
  </si>
  <si>
    <t>41802-1</t>
  </si>
  <si>
    <t>Unicorns Forever Bracelet</t>
  </si>
  <si>
    <t>41803-1</t>
  </si>
  <si>
    <t>Extra Dots</t>
  </si>
  <si>
    <t>Extra DOTS Series 8 - Glitter and Shine</t>
  </si>
  <si>
    <t>41805-1</t>
  </si>
  <si>
    <t>Accessories</t>
  </si>
  <si>
    <t>Creative Animal Drawer</t>
  </si>
  <si>
    <t>41806-1</t>
  </si>
  <si>
    <t>Ultimate Party Kit</t>
  </si>
  <si>
    <t>41807-1</t>
  </si>
  <si>
    <t>Bracelet Designer Mega Pack</t>
  </si>
  <si>
    <t>41808-1</t>
  </si>
  <si>
    <t>Hogwarts Accessories Pack</t>
  </si>
  <si>
    <t>41809-1</t>
  </si>
  <si>
    <t>Hedwig Pencil Holder</t>
  </si>
  <si>
    <t>41811-1</t>
  </si>
  <si>
    <t>Hogwarts Desktop Kit</t>
  </si>
  <si>
    <t>42146-1</t>
  </si>
  <si>
    <t>Liebherr Crawler Crane LR 13000</t>
  </si>
  <si>
    <t>42147-1</t>
  </si>
  <si>
    <t>Dump Truck</t>
  </si>
  <si>
    <t>42148-1</t>
  </si>
  <si>
    <t>Snow Groomer</t>
  </si>
  <si>
    <t>42149-1</t>
  </si>
  <si>
    <t>Monster Jam Dragon</t>
  </si>
  <si>
    <t>42150-1</t>
  </si>
  <si>
    <t>Monster Jam Monster Mutt Dalmatian</t>
  </si>
  <si>
    <t>42151-1</t>
  </si>
  <si>
    <t>Bugatti Bolide</t>
  </si>
  <si>
    <t>42152-1</t>
  </si>
  <si>
    <t>Firefighter Aircraft</t>
  </si>
  <si>
    <t>42153-1</t>
  </si>
  <si>
    <t>NASCAR Next Gen Chevrolet Camaro ZL1</t>
  </si>
  <si>
    <t>42154-1</t>
  </si>
  <si>
    <t>2022 Ford GT</t>
  </si>
  <si>
    <t>42155-1</t>
  </si>
  <si>
    <t>The Batman - Batcycle</t>
  </si>
  <si>
    <t>42156-1</t>
  </si>
  <si>
    <t>PEUGEOT 9X8 24H Le Mans Hybrid Hypercar</t>
  </si>
  <si>
    <t>42157-1</t>
  </si>
  <si>
    <t>John Deere 948L-II Skidder</t>
  </si>
  <si>
    <t>42158-1</t>
  </si>
  <si>
    <t>NASA Mars Rover Perseverance</t>
  </si>
  <si>
    <t>42159-1</t>
  </si>
  <si>
    <t>Yamaha MT-10 SP</t>
  </si>
  <si>
    <t>42160-1</t>
  </si>
  <si>
    <t>Audi RS Q e-tron</t>
  </si>
  <si>
    <t>42161-1</t>
  </si>
  <si>
    <t>Lamborghini HuracÃ¡n Tecnica</t>
  </si>
  <si>
    <t>42162-1</t>
  </si>
  <si>
    <t>Bugatti Bolide Agile Blue</t>
  </si>
  <si>
    <t>43210-1</t>
  </si>
  <si>
    <t>Moana's Wayfinding Boat</t>
  </si>
  <si>
    <t>43211-1</t>
  </si>
  <si>
    <t>Sleeping Beauty</t>
  </si>
  <si>
    <t>Aurora's Castle</t>
  </si>
  <si>
    <t>43212-1</t>
  </si>
  <si>
    <t>Disney Celebration Train</t>
  </si>
  <si>
    <t>43213-1</t>
  </si>
  <si>
    <t>Storybook Adventures</t>
  </si>
  <si>
    <t>The Little Mermaid Story Book</t>
  </si>
  <si>
    <t>43214-1</t>
  </si>
  <si>
    <t>Tangled</t>
  </si>
  <si>
    <t>Twirling Rapunzel</t>
  </si>
  <si>
    <t>43215-1</t>
  </si>
  <si>
    <t>The Enchanted Treehouse</t>
  </si>
  <si>
    <t>43216-1</t>
  </si>
  <si>
    <t>Disney Princess</t>
  </si>
  <si>
    <t>Princess Enchanted Journey</t>
  </si>
  <si>
    <t>43217-1</t>
  </si>
  <si>
    <t>'Up' House</t>
  </si>
  <si>
    <t>43218-1</t>
  </si>
  <si>
    <t>Frozen</t>
  </si>
  <si>
    <t>Anna and Elsa's Magical Carousel</t>
  </si>
  <si>
    <t>43219-1</t>
  </si>
  <si>
    <t>Disney Princess Creative Castles</t>
  </si>
  <si>
    <t>43220-1</t>
  </si>
  <si>
    <t>Peter Pan &amp; Wendy's Storybook Adventure</t>
  </si>
  <si>
    <t>43221-1</t>
  </si>
  <si>
    <t>100 Years of Disney Animation Icons</t>
  </si>
  <si>
    <t>43222-1</t>
  </si>
  <si>
    <t>Disney Castle</t>
  </si>
  <si>
    <t>43223-1</t>
  </si>
  <si>
    <t>Wish</t>
  </si>
  <si>
    <t>Asha in the City of Rosas</t>
  </si>
  <si>
    <t>43224-1</t>
  </si>
  <si>
    <t>King Magnifico's Castle</t>
  </si>
  <si>
    <t>43225-1</t>
  </si>
  <si>
    <t>The Little Mermaid</t>
  </si>
  <si>
    <t>The Little Mermaid Royal Clamshell</t>
  </si>
  <si>
    <t>43226-1</t>
  </si>
  <si>
    <t>Disney Duos</t>
  </si>
  <si>
    <t>43227-1</t>
  </si>
  <si>
    <t>Villain Icons</t>
  </si>
  <si>
    <t>43229-1</t>
  </si>
  <si>
    <t>Ariel's Treasure Chest</t>
  </si>
  <si>
    <t>43230-1</t>
  </si>
  <si>
    <t>Walt Disney Tribute Camera</t>
  </si>
  <si>
    <t>43231-1</t>
  </si>
  <si>
    <t>Asha's Cottage</t>
  </si>
  <si>
    <t>43232-1</t>
  </si>
  <si>
    <t>Peter Pan &amp; Wendy's Flight over London</t>
  </si>
  <si>
    <t>45495-1</t>
  </si>
  <si>
    <t>Education</t>
  </si>
  <si>
    <t>Storage</t>
  </si>
  <si>
    <t>Small Sorting Top Trays</t>
  </si>
  <si>
    <t>45823-1</t>
  </si>
  <si>
    <t>FIRST LEGO League Challenge</t>
  </si>
  <si>
    <t>MASTERPIECE Challenge Set</t>
  </si>
  <si>
    <t>45824-1</t>
  </si>
  <si>
    <t>FIRST LEGO League Explore</t>
  </si>
  <si>
    <t>MASTERPIECE Explore Set</t>
  </si>
  <si>
    <t>60356-1</t>
  </si>
  <si>
    <t>Stuntz</t>
  </si>
  <si>
    <t>Bear Stunt Bike</t>
  </si>
  <si>
    <t>60357-1</t>
  </si>
  <si>
    <t>Stunt Truck &amp; Ring of Fire Challenge</t>
  </si>
  <si>
    <t>60358-1</t>
  </si>
  <si>
    <t>Cyber Stunt Bike</t>
  </si>
  <si>
    <t>60359-1</t>
  </si>
  <si>
    <t>Dunk Stunt Ramp Challenge</t>
  </si>
  <si>
    <t>60360-1</t>
  </si>
  <si>
    <t>Spinning Stunt Challenge</t>
  </si>
  <si>
    <t>60361-1</t>
  </si>
  <si>
    <t>Ultimate Stunt Riders Challenge</t>
  </si>
  <si>
    <t>60362-1</t>
  </si>
  <si>
    <t>Town</t>
  </si>
  <si>
    <t>Car Wash</t>
  </si>
  <si>
    <t>60363-1</t>
  </si>
  <si>
    <t>Ice-Cream Shop</t>
  </si>
  <si>
    <t>60364-1</t>
  </si>
  <si>
    <t>Street Skate Park</t>
  </si>
  <si>
    <t>60365-1</t>
  </si>
  <si>
    <t>Apartment Building</t>
  </si>
  <si>
    <t>60366-1</t>
  </si>
  <si>
    <t>Ski and Climbing Centre</t>
  </si>
  <si>
    <t>60367-1</t>
  </si>
  <si>
    <t>Airport</t>
  </si>
  <si>
    <t>Passenger Airplane</t>
  </si>
  <si>
    <t>60368-1</t>
  </si>
  <si>
    <t>Exploration</t>
  </si>
  <si>
    <t>Arctic Explorer Ship</t>
  </si>
  <si>
    <t>60369-1</t>
  </si>
  <si>
    <t>Mobile Police Dog Training</t>
  </si>
  <si>
    <t>60370-1</t>
  </si>
  <si>
    <t>Police Station Chase</t>
  </si>
  <si>
    <t>60371-1</t>
  </si>
  <si>
    <t>Emergency Vehicles HQ</t>
  </si>
  <si>
    <t>60372-1</t>
  </si>
  <si>
    <t>Police Training Academy</t>
  </si>
  <si>
    <t>60373-1</t>
  </si>
  <si>
    <t>Fire</t>
  </si>
  <si>
    <t>Fire Rescue Boat</t>
  </si>
  <si>
    <t>60374-1</t>
  </si>
  <si>
    <t>Fire Command Truck</t>
  </si>
  <si>
    <t>60375-1</t>
  </si>
  <si>
    <t>Fire Station and Fire Engine</t>
  </si>
  <si>
    <t>60376-1</t>
  </si>
  <si>
    <t>Arctic Explorer Snowmobile</t>
  </si>
  <si>
    <t>60377-1</t>
  </si>
  <si>
    <t>Explorer Diving Boat</t>
  </si>
  <si>
    <t>60378-1</t>
  </si>
  <si>
    <t>Arctic Explorer Truck and Mobile Lab</t>
  </si>
  <si>
    <t>60379-1</t>
  </si>
  <si>
    <t>Deep-Sea Explorer Submarine</t>
  </si>
  <si>
    <t>60380-1</t>
  </si>
  <si>
    <t>Downtown</t>
  </si>
  <si>
    <t>60381-1</t>
  </si>
  <si>
    <t>LEGO City Advent Calendar 2023</t>
  </si>
  <si>
    <t>60382-1</t>
  </si>
  <si>
    <t>Vet Van Rescue</t>
  </si>
  <si>
    <t>60383-1</t>
  </si>
  <si>
    <t>Great Vehicles</t>
  </si>
  <si>
    <t>Electric Sports Car</t>
  </si>
  <si>
    <t>60384-1</t>
  </si>
  <si>
    <t>Penguin Slushy Van</t>
  </si>
  <si>
    <t>60385-1</t>
  </si>
  <si>
    <t>Construction Digger</t>
  </si>
  <si>
    <t>60386-1</t>
  </si>
  <si>
    <t>60387-1</t>
  </si>
  <si>
    <t>4x4 Off-Roader Adventures</t>
  </si>
  <si>
    <t>60388-1</t>
  </si>
  <si>
    <t>Gaming Tournament Truck</t>
  </si>
  <si>
    <t>60389-1</t>
  </si>
  <si>
    <t>Custom Car Garage</t>
  </si>
  <si>
    <t>60390-1</t>
  </si>
  <si>
    <t>Park Tractor</t>
  </si>
  <si>
    <t>60391-1</t>
  </si>
  <si>
    <t>Construction</t>
  </si>
  <si>
    <t>Construction Trucks and Wrecking Ball Crane</t>
  </si>
  <si>
    <t>60392-1</t>
  </si>
  <si>
    <t>Police Bike Car Chase</t>
  </si>
  <si>
    <t>60393-1</t>
  </si>
  <si>
    <t>4x4 Fire Truck Rescue</t>
  </si>
  <si>
    <t>60394-1</t>
  </si>
  <si>
    <t>ATV and Otter Habitat</t>
  </si>
  <si>
    <t>60395-1</t>
  </si>
  <si>
    <t>Combo Race Pack</t>
  </si>
  <si>
    <t>60396-1</t>
  </si>
  <si>
    <t>Modified Race Cars</t>
  </si>
  <si>
    <t>60397-1</t>
  </si>
  <si>
    <t>Monster Truck Race</t>
  </si>
  <si>
    <t>60398-1</t>
  </si>
  <si>
    <t>Family House and Electric Car</t>
  </si>
  <si>
    <t>66733-1</t>
  </si>
  <si>
    <t>Collectable Minifigures</t>
  </si>
  <si>
    <t>Series 24</t>
  </si>
  <si>
    <t>LEGO Minifigures - Series 24  {Box of 6 random bags}</t>
  </si>
  <si>
    <t>66734-1</t>
  </si>
  <si>
    <t>Disney 100 Series</t>
  </si>
  <si>
    <t>LEGO Minifigures - Disney 100 Series {Box of 6 random bags}</t>
  </si>
  <si>
    <t>66735-1</t>
  </si>
  <si>
    <t>Marvel Studios Series 2</t>
  </si>
  <si>
    <t>LEGO Minifigures - Marvel Studios Series 2 {Box of 6 random packs}</t>
  </si>
  <si>
    <t>66744-1</t>
  </si>
  <si>
    <t>Product Collection</t>
  </si>
  <si>
    <t>CITY 2 in 1 Bundle Pack</t>
  </si>
  <si>
    <t>66745-1</t>
  </si>
  <si>
    <t>Classic 2 in 1 Bundle Pack</t>
  </si>
  <si>
    <t>66749-1</t>
  </si>
  <si>
    <t>Super Mario</t>
  </si>
  <si>
    <t>Character Pack - Series 6</t>
  </si>
  <si>
    <t>Character Packs - Series 6 Bundle</t>
  </si>
  <si>
    <t>66751-1</t>
  </si>
  <si>
    <t>66762-1</t>
  </si>
  <si>
    <t>66763-1</t>
  </si>
  <si>
    <t>Series 25</t>
  </si>
  <si>
    <t>LEGO Minifigures - Series 25 {Box of 6 random packs}</t>
  </si>
  <si>
    <t>66768-1</t>
  </si>
  <si>
    <t>Value Pack</t>
  </si>
  <si>
    <t>66772-1</t>
  </si>
  <si>
    <t>Big Wheel Gift Set</t>
  </si>
  <si>
    <t>66773-1</t>
  </si>
  <si>
    <t>Play Day Gift Set</t>
  </si>
  <si>
    <t>66774-1</t>
  </si>
  <si>
    <t>Jurassic World</t>
  </si>
  <si>
    <t>Dino Combo Pack</t>
  </si>
  <si>
    <t>66775-1</t>
  </si>
  <si>
    <t>Hoth Combo Pack</t>
  </si>
  <si>
    <t>66776-1</t>
  </si>
  <si>
    <t>Fruit &amp; Vegetables Gift Pack</t>
  </si>
  <si>
    <t>66778-1</t>
  </si>
  <si>
    <t>Star Wars Mech 3-Pack</t>
  </si>
  <si>
    <t>66779-1</t>
  </si>
  <si>
    <t>Overworld Adventures Pack</t>
  </si>
  <si>
    <t>66780-1</t>
  </si>
  <si>
    <t>71037-0</t>
  </si>
  <si>
    <t>LEGO Minifigures - Series 24 {Random bag}</t>
  </si>
  <si>
    <t>71037-1</t>
  </si>
  <si>
    <t>Football Referee</t>
  </si>
  <si>
    <t>71037-2</t>
  </si>
  <si>
    <t>Robot Warrior</t>
  </si>
  <si>
    <t>71037-3</t>
  </si>
  <si>
    <t>Brown Astronaut and Spacebaby</t>
  </si>
  <si>
    <t>71037-4</t>
  </si>
  <si>
    <t>Carrot Mascot</t>
  </si>
  <si>
    <t>71037-5</t>
  </si>
  <si>
    <t>Falconer</t>
  </si>
  <si>
    <t>71037-6</t>
  </si>
  <si>
    <t>T-Rex Costume Fan</t>
  </si>
  <si>
    <t>71037-7</t>
  </si>
  <si>
    <t>Orc</t>
  </si>
  <si>
    <t>71037-8</t>
  </si>
  <si>
    <t>Conservationist</t>
  </si>
  <si>
    <t>71037-9</t>
  </si>
  <si>
    <t>Potter</t>
  </si>
  <si>
    <t>71038-0</t>
  </si>
  <si>
    <t>LEGO Minifigures - Disney 100 Series {Random bag}</t>
  </si>
  <si>
    <t>71038-1</t>
  </si>
  <si>
    <t>Oswald the Lucky Rabbit</t>
  </si>
  <si>
    <t>71038-2</t>
  </si>
  <si>
    <t>Pinocchio</t>
  </si>
  <si>
    <t>71038-3</t>
  </si>
  <si>
    <t>Jiminy Cricket</t>
  </si>
  <si>
    <t>71038-4</t>
  </si>
  <si>
    <t>Sorcerer Mickey</t>
  </si>
  <si>
    <t>71038-5</t>
  </si>
  <si>
    <t>Tiana</t>
  </si>
  <si>
    <t>71038-6</t>
  </si>
  <si>
    <t>Dr. Facilier</t>
  </si>
  <si>
    <t>71038-7</t>
  </si>
  <si>
    <t>Queen of Hearts</t>
  </si>
  <si>
    <t>71038-8</t>
  </si>
  <si>
    <t>Aurora</t>
  </si>
  <si>
    <t>71038-9</t>
  </si>
  <si>
    <t>Mulan</t>
  </si>
  <si>
    <t>71039-0</t>
  </si>
  <si>
    <t>LEGO Minifigures - Marvel Studios Series 2 {Random pack}</t>
  </si>
  <si>
    <t>71039-1</t>
  </si>
  <si>
    <t>Agatha Harkness</t>
  </si>
  <si>
    <t>71039-2</t>
  </si>
  <si>
    <t>Moon Knight</t>
  </si>
  <si>
    <t>71039-3</t>
  </si>
  <si>
    <t>Mr. Knight</t>
  </si>
  <si>
    <t>71039-4</t>
  </si>
  <si>
    <t>Werewolf by Night</t>
  </si>
  <si>
    <t>71039-5</t>
  </si>
  <si>
    <t>She-Hulk</t>
  </si>
  <si>
    <t>71039-6</t>
  </si>
  <si>
    <t>Hawkeye</t>
  </si>
  <si>
    <t>71039-7</t>
  </si>
  <si>
    <t>Kate Bishop</t>
  </si>
  <si>
    <t>71039-8</t>
  </si>
  <si>
    <t>Goliath</t>
  </si>
  <si>
    <t>71039-9</t>
  </si>
  <si>
    <t>Echo</t>
  </si>
  <si>
    <t>71413-0</t>
  </si>
  <si>
    <t>Character Pack Series 6 {Random box}</t>
  </si>
  <si>
    <t>71413-1</t>
  </si>
  <si>
    <t>Blooper</t>
  </si>
  <si>
    <t>71413-2</t>
  </si>
  <si>
    <t>Green Toad</t>
  </si>
  <si>
    <t>71413-3</t>
  </si>
  <si>
    <t>Ice Bro</t>
  </si>
  <si>
    <t>71413-4</t>
  </si>
  <si>
    <t>Birdo</t>
  </si>
  <si>
    <t>71413-5</t>
  </si>
  <si>
    <t>Bramball</t>
  </si>
  <si>
    <t>71413-6</t>
  </si>
  <si>
    <t>Sumo Bro</t>
  </si>
  <si>
    <t>71413-7</t>
  </si>
  <si>
    <t>Spike</t>
  </si>
  <si>
    <t>71413-8</t>
  </si>
  <si>
    <t>Cat Goombas</t>
  </si>
  <si>
    <t>71413-9</t>
  </si>
  <si>
    <t>Character Pack Series 6 - Complete</t>
  </si>
  <si>
    <t>71414-1</t>
  </si>
  <si>
    <t>Expansion Set</t>
  </si>
  <si>
    <t>Conkdor's Noggin Bopper</t>
  </si>
  <si>
    <t>71415-1</t>
  </si>
  <si>
    <t>Ice Mario Suit and Frozen World</t>
  </si>
  <si>
    <t>71416-1</t>
  </si>
  <si>
    <t>Lava Wave Ride</t>
  </si>
  <si>
    <t>71417-1</t>
  </si>
  <si>
    <t>Fliprus Snow Adventure</t>
  </si>
  <si>
    <t>71418-1</t>
  </si>
  <si>
    <t>Maker Set</t>
  </si>
  <si>
    <t>Creativity Toolbox</t>
  </si>
  <si>
    <t>71419-1</t>
  </si>
  <si>
    <t>Peach's Garden Balloon Ride</t>
  </si>
  <si>
    <t>71420-1</t>
  </si>
  <si>
    <t>Rambi the Rhino</t>
  </si>
  <si>
    <t>71421-1</t>
  </si>
  <si>
    <t>Dixie Kong's Jungle Jam</t>
  </si>
  <si>
    <t>71422-1</t>
  </si>
  <si>
    <t>Picnic at Mario's House</t>
  </si>
  <si>
    <t>71423-1</t>
  </si>
  <si>
    <t>Dry Bowser Castle Battle</t>
  </si>
  <si>
    <t>71424-1</t>
  </si>
  <si>
    <t>Donkey Kong's Tree House</t>
  </si>
  <si>
    <t>71425-1</t>
  </si>
  <si>
    <t>Diddy Kong's Mine Cart Ride</t>
  </si>
  <si>
    <t>71426-1</t>
  </si>
  <si>
    <t>Piranha Plant</t>
  </si>
  <si>
    <t>71427-1</t>
  </si>
  <si>
    <t>Larry's and Morton's Airships</t>
  </si>
  <si>
    <t>71453-1</t>
  </si>
  <si>
    <t>Izzie and Bunchu the Bunny</t>
  </si>
  <si>
    <t>71454-1</t>
  </si>
  <si>
    <t>Mateo and Z-Blob the Robot</t>
  </si>
  <si>
    <t>71455-1</t>
  </si>
  <si>
    <t>Grimkeeper the Cage Monster</t>
  </si>
  <si>
    <t>71456-1</t>
  </si>
  <si>
    <t>Mrs. Castillo's Turtle Van</t>
  </si>
  <si>
    <t>71457-1</t>
  </si>
  <si>
    <t>Pegasus Flying Horse</t>
  </si>
  <si>
    <t>71458-1</t>
  </si>
  <si>
    <t>Crocodile Car</t>
  </si>
  <si>
    <t>71459-1</t>
  </si>
  <si>
    <t>Stable of Dream Creatures</t>
  </si>
  <si>
    <t>71460-1</t>
  </si>
  <si>
    <t>Mr. Oz's Spacebus</t>
  </si>
  <si>
    <t>71461-1</t>
  </si>
  <si>
    <t>Fantastical Tree House</t>
  </si>
  <si>
    <t>71469-1</t>
  </si>
  <si>
    <t>Nightmare Shark Ship</t>
  </si>
  <si>
    <t>71777-1</t>
  </si>
  <si>
    <t>Dragon Power Spinjitzu</t>
  </si>
  <si>
    <t>Kai's Dragon Power Spinjitzu Flip</t>
  </si>
  <si>
    <t>71778-1</t>
  </si>
  <si>
    <t>Nya's Dragon Power Spinjitzu Drift</t>
  </si>
  <si>
    <t>71779-1</t>
  </si>
  <si>
    <t>Lloyd's Dragon Power Spinjitzu Spin</t>
  </si>
  <si>
    <t>71780-1</t>
  </si>
  <si>
    <t>Kai's Ninja Race Car EVO</t>
  </si>
  <si>
    <t>71781-1</t>
  </si>
  <si>
    <t>Lloyd's Mech Battle EVO</t>
  </si>
  <si>
    <t>71782-1</t>
  </si>
  <si>
    <t>Cole's Earth Dragon EVO</t>
  </si>
  <si>
    <t>71783-1</t>
  </si>
  <si>
    <t>Kai's Mech Rider EVO</t>
  </si>
  <si>
    <t>71784-1</t>
  </si>
  <si>
    <t>Jay's Lightning Jet EVO</t>
  </si>
  <si>
    <t>71785-1</t>
  </si>
  <si>
    <t>Jay's Titan Mech</t>
  </si>
  <si>
    <t>71786-1</t>
  </si>
  <si>
    <t>Zane's Ice Dragon Creature</t>
  </si>
  <si>
    <t>71787-1</t>
  </si>
  <si>
    <t>Creative Ninja Brick Box</t>
  </si>
  <si>
    <t>71788-1</t>
  </si>
  <si>
    <t>Lloyd's Ninja Street Bike</t>
  </si>
  <si>
    <t>71789-1</t>
  </si>
  <si>
    <t>Kai and Ras's Car and Bike Battle</t>
  </si>
  <si>
    <t>71790-1</t>
  </si>
  <si>
    <t>Imperium Dragon Hunter Hound</t>
  </si>
  <si>
    <t>71791-1</t>
  </si>
  <si>
    <t>Zane's Dragon Power Spinjitzu Race Car</t>
  </si>
  <si>
    <t>71792-1</t>
  </si>
  <si>
    <t>Sora's Transforming Mech Bike Racer</t>
  </si>
  <si>
    <t>71793-1</t>
  </si>
  <si>
    <t>Heatwave Transforming Lava Dragon</t>
  </si>
  <si>
    <t>71794-1</t>
  </si>
  <si>
    <t>Lloyd and Arin's Ninja Team Mechs</t>
  </si>
  <si>
    <t>71795-1</t>
  </si>
  <si>
    <t>Temple of the Dragon Energy Cores</t>
  </si>
  <si>
    <t>71796-1</t>
  </si>
  <si>
    <t>Elemental Dragon vs. The Empress Mech</t>
  </si>
  <si>
    <t>71797-1</t>
  </si>
  <si>
    <t>Destiny's Bounty - Race Against Time</t>
  </si>
  <si>
    <t>71798-1</t>
  </si>
  <si>
    <t>Nya and Arin's Baby Dragon Battle</t>
  </si>
  <si>
    <t>71799-1</t>
  </si>
  <si>
    <t>NINJAGO City Markets</t>
  </si>
  <si>
    <t>71800-1</t>
  </si>
  <si>
    <t>Nya's Water Dragon EVO</t>
  </si>
  <si>
    <t>75344-1</t>
  </si>
  <si>
    <t>Microfighters</t>
  </si>
  <si>
    <t>Boba Fett's Starship Microfighter</t>
  </si>
  <si>
    <t>75345-1</t>
  </si>
  <si>
    <t>The Clone Wars</t>
  </si>
  <si>
    <t>501st Clone Troopers Battle Pack</t>
  </si>
  <si>
    <t>75346-1</t>
  </si>
  <si>
    <t>The Mandalorian</t>
  </si>
  <si>
    <t>Pirate Snub Fighter</t>
  </si>
  <si>
    <t>75347-1</t>
  </si>
  <si>
    <t>TIE Bomber</t>
  </si>
  <si>
    <t>75348-1</t>
  </si>
  <si>
    <t>Mandalorian Fang Fighter vs TIE Interceptor</t>
  </si>
  <si>
    <t>75349-1</t>
  </si>
  <si>
    <t>Helmet Collection</t>
  </si>
  <si>
    <t>Captain Rex Helmet</t>
  </si>
  <si>
    <t>75350-1</t>
  </si>
  <si>
    <t>Clone Commander Cody Helmet</t>
  </si>
  <si>
    <t>75351-1</t>
  </si>
  <si>
    <t>Princess Leia (Boushh) Helmet</t>
  </si>
  <si>
    <t>75352-1</t>
  </si>
  <si>
    <t>Diorama Collection</t>
  </si>
  <si>
    <t>Emperor's Throne Room Diorama</t>
  </si>
  <si>
    <t>75353-1</t>
  </si>
  <si>
    <t>Endor Speeder Chase Diorama</t>
  </si>
  <si>
    <t>75354-1</t>
  </si>
  <si>
    <t>Coruscant Guard Gunship</t>
  </si>
  <si>
    <t>75355-1</t>
  </si>
  <si>
    <t>Ultimate Collector Series</t>
  </si>
  <si>
    <t>75356-1</t>
  </si>
  <si>
    <t>Executor Super Star Destroyer</t>
  </si>
  <si>
    <t>75357-1</t>
  </si>
  <si>
    <t>Ahsoka</t>
  </si>
  <si>
    <t>Ghost &amp; Phantom II</t>
  </si>
  <si>
    <t>75358-1</t>
  </si>
  <si>
    <t>Young Jedi Adventures</t>
  </si>
  <si>
    <t>Tenoo Jedi Temple</t>
  </si>
  <si>
    <t>75359-1</t>
  </si>
  <si>
    <t>332nd Ahsoka's Clone Trooper Battle Pack</t>
  </si>
  <si>
    <t>75360-1</t>
  </si>
  <si>
    <t>Yoda's Jedi Starfighter</t>
  </si>
  <si>
    <t>75361-1</t>
  </si>
  <si>
    <t>Spider Tank</t>
  </si>
  <si>
    <t>75362-1</t>
  </si>
  <si>
    <t>Ahsoka Tano's T-6 Jedi Shuttle</t>
  </si>
  <si>
    <t>75363-1</t>
  </si>
  <si>
    <t>The Mandalorian N-1 Starfighter Microfighter</t>
  </si>
  <si>
    <t>75364-1</t>
  </si>
  <si>
    <t>New Republic E-wing vs. Shin Hati's Starfighter</t>
  </si>
  <si>
    <t>75365-1</t>
  </si>
  <si>
    <t>Episode IV</t>
  </si>
  <si>
    <t>Yavin 4 Rebel Base</t>
  </si>
  <si>
    <t>75366-1</t>
  </si>
  <si>
    <t>LEGO Star Wars Advent Calendar</t>
  </si>
  <si>
    <t>75367-1</t>
  </si>
  <si>
    <t>Venator-class Republic Attack Cruiser</t>
  </si>
  <si>
    <t>75368-1</t>
  </si>
  <si>
    <t>Mechs</t>
  </si>
  <si>
    <t>Darth Vader Mech</t>
  </si>
  <si>
    <t>75369-1</t>
  </si>
  <si>
    <t>Boba Fett Mech</t>
  </si>
  <si>
    <t>75370-1</t>
  </si>
  <si>
    <t>Stormtrooper Mech</t>
  </si>
  <si>
    <t>75371-1</t>
  </si>
  <si>
    <t>Chewbacca</t>
  </si>
  <si>
    <t>75575-1</t>
  </si>
  <si>
    <t>Avatar</t>
  </si>
  <si>
    <t>The Way of Water</t>
  </si>
  <si>
    <t>Ilu Discovery</t>
  </si>
  <si>
    <t>75576-1</t>
  </si>
  <si>
    <t xml:space="preserve">Skimwing Adventure </t>
  </si>
  <si>
    <t>75577-1</t>
  </si>
  <si>
    <t>Mako Submarine</t>
  </si>
  <si>
    <t>75578-1</t>
  </si>
  <si>
    <t>Metkayina Reef Home</t>
  </si>
  <si>
    <t>75579-1</t>
  </si>
  <si>
    <t>Payakan the Tulkun &amp; Crabsuit</t>
  </si>
  <si>
    <t>76221-1</t>
  </si>
  <si>
    <t>The Flash</t>
  </si>
  <si>
    <t>Batmobile: Flash Tracking</t>
  </si>
  <si>
    <t>76224-1</t>
  </si>
  <si>
    <t>Batman 1989</t>
  </si>
  <si>
    <t>Batmobile: Batman vs. The Joker Chase</t>
  </si>
  <si>
    <t>76232-1</t>
  </si>
  <si>
    <t>The Marvels</t>
  </si>
  <si>
    <t>The Hoopty</t>
  </si>
  <si>
    <t>76241-1</t>
  </si>
  <si>
    <t>Avengers</t>
  </si>
  <si>
    <t>Hulk Mech Armor</t>
  </si>
  <si>
    <t>76242-1</t>
  </si>
  <si>
    <t>Thanos Mech Armor</t>
  </si>
  <si>
    <t>76243-1</t>
  </si>
  <si>
    <t>Rocket Mech Armor</t>
  </si>
  <si>
    <t>76244-1</t>
  </si>
  <si>
    <t>Spider-Man</t>
  </si>
  <si>
    <t>Miles Morales vs. Morbius</t>
  </si>
  <si>
    <t>76245-1</t>
  </si>
  <si>
    <t>Ghost Rider Mech &amp; Bike</t>
  </si>
  <si>
    <t>76247-1</t>
  </si>
  <si>
    <t>Avengers: Infinity War</t>
  </si>
  <si>
    <t>The Hulkbuster: The Battle of Wakanda</t>
  </si>
  <si>
    <t>76248-1</t>
  </si>
  <si>
    <t>The Avengers</t>
  </si>
  <si>
    <t>The Avengers Quinjet</t>
  </si>
  <si>
    <t>76249-1</t>
  </si>
  <si>
    <t>Venomized Groot</t>
  </si>
  <si>
    <t>76250-1</t>
  </si>
  <si>
    <t>X-Men '97</t>
  </si>
  <si>
    <t>Wolverine's Adamantium Claws</t>
  </si>
  <si>
    <t>76251-1</t>
  </si>
  <si>
    <t>Guardians of the Galaxy</t>
  </si>
  <si>
    <t>Star-Lord's Helmet</t>
  </si>
  <si>
    <t>76252-1</t>
  </si>
  <si>
    <t>Batcave â€“ Shadow Box</t>
  </si>
  <si>
    <t>76253-1</t>
  </si>
  <si>
    <t>Guardians of the Galaxy Vol. 3</t>
  </si>
  <si>
    <t>Guardians of the Galaxy Headquarters</t>
  </si>
  <si>
    <t>76254-1</t>
  </si>
  <si>
    <t>Baby Rocket's Ship</t>
  </si>
  <si>
    <t>76255-1</t>
  </si>
  <si>
    <t>The New Guardians' Ship</t>
  </si>
  <si>
    <t>76256-1</t>
  </si>
  <si>
    <t>Ant-Man and the Wasp: Quantumania</t>
  </si>
  <si>
    <t>Ant-Man Construction Figure</t>
  </si>
  <si>
    <t>76257-1</t>
  </si>
  <si>
    <t>Wolverine Construction Figure</t>
  </si>
  <si>
    <t>76258-1</t>
  </si>
  <si>
    <t>Captain America Construction Figure</t>
  </si>
  <si>
    <t>76259-1</t>
  </si>
  <si>
    <t>Batman Construction Figure</t>
  </si>
  <si>
    <t>76260-1</t>
  </si>
  <si>
    <t>Avengers: Age of Ultron</t>
  </si>
  <si>
    <t>Black Widow &amp; Captain America Motorcycles</t>
  </si>
  <si>
    <t>76261-1</t>
  </si>
  <si>
    <t>Spider-Man: No Way Home</t>
  </si>
  <si>
    <t>Spider-Man Final Battle</t>
  </si>
  <si>
    <t>76262-1</t>
  </si>
  <si>
    <t>Captain America's Shield</t>
  </si>
  <si>
    <t>76263-1</t>
  </si>
  <si>
    <t>Iron Man Hulkbuster vs. Thanos</t>
  </si>
  <si>
    <t>76264-1</t>
  </si>
  <si>
    <t>Batman</t>
  </si>
  <si>
    <t>Batmobile Pursuit: Batman vs. The Joker</t>
  </si>
  <si>
    <t>76265-1</t>
  </si>
  <si>
    <t>Batwing: Batman vs. The Joker</t>
  </si>
  <si>
    <t>76266-1</t>
  </si>
  <si>
    <t>Avengers: Endgame</t>
  </si>
  <si>
    <t>Endgame Final Battle</t>
  </si>
  <si>
    <t>76267-1</t>
  </si>
  <si>
    <t>Avengers Advent Calendar</t>
  </si>
  <si>
    <t>76269-1</t>
  </si>
  <si>
    <t>Avengers Tower</t>
  </si>
  <si>
    <t>76409-1</t>
  </si>
  <si>
    <t>House Banners</t>
  </si>
  <si>
    <t>Gryffindor House Banner</t>
  </si>
  <si>
    <t>76410-1</t>
  </si>
  <si>
    <t>Slytherin House Banner</t>
  </si>
  <si>
    <t>76411-1</t>
  </si>
  <si>
    <t>Ravenclaw House Banner</t>
  </si>
  <si>
    <t>76412-1</t>
  </si>
  <si>
    <t>Hufflepuff House Banner</t>
  </si>
  <si>
    <t>76413-1</t>
  </si>
  <si>
    <t>Deathly Hallows</t>
  </si>
  <si>
    <t>Hogwarts: Room of Requirement</t>
  </si>
  <si>
    <t>76414-1</t>
  </si>
  <si>
    <t>Prisoner of Azkaban</t>
  </si>
  <si>
    <t>Expecto Patronum</t>
  </si>
  <si>
    <t>76415-1</t>
  </si>
  <si>
    <t>The Battle of Hogwarts</t>
  </si>
  <si>
    <t>76416-1</t>
  </si>
  <si>
    <t>Quidditch Trunk</t>
  </si>
  <si>
    <t>76417-1</t>
  </si>
  <si>
    <t>Gringotts Wizarding Bank - Collectors' Edition</t>
  </si>
  <si>
    <t>76418-1</t>
  </si>
  <si>
    <t>LEGO Harry Potter Advent Calendar</t>
  </si>
  <si>
    <t>76419-1</t>
  </si>
  <si>
    <t>Hogwarts Castle and Grounds</t>
  </si>
  <si>
    <t>76420-1</t>
  </si>
  <si>
    <t>Goblet of Fire</t>
  </si>
  <si>
    <t>Triwizard Tournament: The Black Lake</t>
  </si>
  <si>
    <t>76421-1</t>
  </si>
  <si>
    <t>Characters</t>
  </si>
  <si>
    <t>Dobby the House-Elf</t>
  </si>
  <si>
    <t>76422-1</t>
  </si>
  <si>
    <t>Half-Blood Prince</t>
  </si>
  <si>
    <t>Diagon Alley: Weasleys' Wizard Wheezes</t>
  </si>
  <si>
    <t>76423-1</t>
  </si>
  <si>
    <t>Philosopher's Stone</t>
  </si>
  <si>
    <t>Hogwarts Express &amp; Hogsmeade Station</t>
  </si>
  <si>
    <t>76914-1</t>
  </si>
  <si>
    <t>Ferrari</t>
  </si>
  <si>
    <t>Ferrari 812 Competizione</t>
  </si>
  <si>
    <t>76915-1</t>
  </si>
  <si>
    <t>Pagani</t>
  </si>
  <si>
    <t>Pagani Utopia</t>
  </si>
  <si>
    <t>76916-1</t>
  </si>
  <si>
    <t>Porsche</t>
  </si>
  <si>
    <t>Porsche 963</t>
  </si>
  <si>
    <t>76917-1</t>
  </si>
  <si>
    <t>Nissan</t>
  </si>
  <si>
    <t>2 Fast 2 Furious Nissan Skyline GT-R (R34)</t>
  </si>
  <si>
    <t>76918-1</t>
  </si>
  <si>
    <t>McLaren Solus GT &amp; McLaren F1 LM</t>
  </si>
  <si>
    <t>76957-1</t>
  </si>
  <si>
    <t>Jurassic Park</t>
  </si>
  <si>
    <t>Velociraptor Escape</t>
  </si>
  <si>
    <t>76958-1</t>
  </si>
  <si>
    <t>Dilophosaurus Ambush</t>
  </si>
  <si>
    <t>76959-1</t>
  </si>
  <si>
    <t>Triceratops Research</t>
  </si>
  <si>
    <t>76960-1</t>
  </si>
  <si>
    <t>Brachiosaurus Discovery</t>
  </si>
  <si>
    <t>76961-1</t>
  </si>
  <si>
    <t>Visitor Centre: T. rex &amp; Raptor Attack</t>
  </si>
  <si>
    <t>76990-1</t>
  </si>
  <si>
    <t>Classic Games</t>
  </si>
  <si>
    <t>Sonic's Speed Sphere Challenge</t>
  </si>
  <si>
    <t>76991-1</t>
  </si>
  <si>
    <t>Tails' Workshop and Tornado Plane</t>
  </si>
  <si>
    <t>76992-1</t>
  </si>
  <si>
    <t>Amy's Animal Rescue Island</t>
  </si>
  <si>
    <t>76993-1</t>
  </si>
  <si>
    <t>Modern Games</t>
  </si>
  <si>
    <t>Sonic vs. Dr. Eggman's Death Egg Robot</t>
  </si>
  <si>
    <t>76994-1</t>
  </si>
  <si>
    <t>Sonic's Green Hill Zone Loop Challenge</t>
  </si>
  <si>
    <t>77012-1</t>
  </si>
  <si>
    <t>Indiana Jones</t>
  </si>
  <si>
    <t>Last Crusade</t>
  </si>
  <si>
    <t>Fighter Plane Chase</t>
  </si>
  <si>
    <t>77013-1</t>
  </si>
  <si>
    <t>Raiders of the Lost Ark</t>
  </si>
  <si>
    <t>Escape from the Lost Tomb</t>
  </si>
  <si>
    <t>77014-1</t>
  </si>
  <si>
    <t>Temple of Doom</t>
  </si>
  <si>
    <t>The Temple of Doom</t>
  </si>
  <si>
    <t>77015-1</t>
  </si>
  <si>
    <t>Temple of the Golden Idol</t>
  </si>
  <si>
    <t>80040-1</t>
  </si>
  <si>
    <t>Monkie Kid's Combi Mech</t>
  </si>
  <si>
    <t>80041-1</t>
  </si>
  <si>
    <t>Mei's Dragon Jet</t>
  </si>
  <si>
    <t>80043-1</t>
  </si>
  <si>
    <t>Yellow Tusk Elephant</t>
  </si>
  <si>
    <t>80044-1</t>
  </si>
  <si>
    <t>Monkie Kid's Team Hideout</t>
  </si>
  <si>
    <t>80045-1</t>
  </si>
  <si>
    <t>Monkey King Ultra Mech</t>
  </si>
  <si>
    <t>80046-1</t>
  </si>
  <si>
    <t>Monkie Kid's Cloud Airship</t>
  </si>
  <si>
    <t>80047-1</t>
  </si>
  <si>
    <t>Mei's Guardian Dragon</t>
  </si>
  <si>
    <t>80048-1</t>
  </si>
  <si>
    <t>The Mighty Azure Lion</t>
  </si>
  <si>
    <t>80049-1</t>
  </si>
  <si>
    <t>Dragon of the East Palace</t>
  </si>
  <si>
    <t>80110-1</t>
  </si>
  <si>
    <t>Lunar New Year Display</t>
  </si>
  <si>
    <t>80111-1</t>
  </si>
  <si>
    <t>Lunar New Year Parade</t>
  </si>
  <si>
    <t>88019-1</t>
  </si>
  <si>
    <t>Powered Up</t>
  </si>
  <si>
    <t>LEGO USB Power Adapter</t>
  </si>
  <si>
    <t>910002-1</t>
  </si>
  <si>
    <t>Bricklink</t>
  </si>
  <si>
    <t>2021 Designer Program</t>
  </si>
  <si>
    <t>Studgate Train Station</t>
  </si>
  <si>
    <t>910004-1</t>
  </si>
  <si>
    <t>Winter Chalet</t>
  </si>
  <si>
    <t>910008-1</t>
  </si>
  <si>
    <t>Modular Construction Site</t>
  </si>
  <si>
    <t>910011-1</t>
  </si>
  <si>
    <t>1950s Diner</t>
  </si>
  <si>
    <t>910027-1</t>
  </si>
  <si>
    <t>Mountain View Observatory</t>
  </si>
  <si>
    <t>BNJOL-1</t>
  </si>
  <si>
    <t>Halloween</t>
  </si>
  <si>
    <t>Jack-o'-lantern</t>
  </si>
  <si>
    <t>Auswertung</t>
  </si>
  <si>
    <t>Sets</t>
  </si>
  <si>
    <t>Minifigs:</t>
  </si>
  <si>
    <t>sets</t>
  </si>
  <si>
    <t>sets2</t>
  </si>
  <si>
    <t>Preise</t>
  </si>
  <si>
    <t>Jahr</t>
  </si>
  <si>
    <t>0 - 49,99</t>
  </si>
  <si>
    <t>in %</t>
  </si>
  <si>
    <t>50 - 99,99</t>
  </si>
  <si>
    <t>100 - 199,99</t>
  </si>
  <si>
    <t>200-299,99</t>
  </si>
  <si>
    <t>300+</t>
  </si>
  <si>
    <t>% mehr Sets</t>
  </si>
  <si>
    <t>% mehr Minifigs</t>
  </si>
  <si>
    <t>Alle Sets zusammen Preis</t>
  </si>
  <si>
    <t xml:space="preserve">Schnitt für Set </t>
  </si>
  <si>
    <t>Themenreihe</t>
  </si>
  <si>
    <t>Minifiguren</t>
  </si>
  <si>
    <t>Minifigs/Schnitt</t>
  </si>
  <si>
    <t>Preis/Summe</t>
  </si>
  <si>
    <t>Preis/Schnitt</t>
  </si>
  <si>
    <t>Teile</t>
  </si>
  <si>
    <t>Summen</t>
  </si>
  <si>
    <t>Anzahl Themengebiete: 35</t>
  </si>
  <si>
    <t>Summe 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</si>
</sst>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EAD3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49" fontId="0" fillId="0" borderId="0" xfId="0" applyNumberFormat="1"/>
    <xf numFmtId="0" fontId="16" fillId="0" borderId="0" xfId="0" applyFont="1"/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18" fillId="33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19" fillId="35" borderId="0" xfId="0" applyFont="1" applyFill="1" applyAlignment="1">
      <alignment wrapText="1"/>
    </xf>
    <xf numFmtId="0" fontId="19" fillId="36" borderId="0" xfId="0" applyFont="1" applyFill="1" applyAlignment="1">
      <alignment wrapText="1"/>
    </xf>
    <xf numFmtId="0" fontId="19" fillId="37" borderId="0" xfId="0" applyFont="1" applyFill="1" applyAlignment="1">
      <alignment wrapText="1"/>
    </xf>
    <xf numFmtId="0" fontId="19" fillId="38" borderId="0" xfId="0" applyFont="1" applyFill="1" applyAlignment="1">
      <alignment wrapText="1"/>
    </xf>
    <xf numFmtId="0" fontId="19" fillId="39" borderId="0" xfId="0" applyFont="1" applyFill="1" applyAlignment="1">
      <alignment wrapText="1"/>
    </xf>
    <xf numFmtId="0" fontId="19" fillId="34" borderId="0" xfId="0" applyFont="1" applyFill="1" applyAlignment="1">
      <alignment wrapText="1"/>
    </xf>
    <xf numFmtId="0" fontId="19" fillId="0" borderId="0" xfId="0" applyFont="1" applyAlignment="1">
      <alignment horizontal="right" wrapText="1"/>
    </xf>
    <xf numFmtId="0" fontId="19" fillId="40" borderId="0" xfId="0" applyFont="1" applyFill="1" applyAlignment="1">
      <alignment horizontal="right" wrapText="1"/>
    </xf>
    <xf numFmtId="10" fontId="19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 wrapText="1"/>
    </xf>
    <xf numFmtId="164" fontId="0" fillId="0" borderId="0" xfId="0" applyNumberFormat="1"/>
    <xf numFmtId="0" fontId="0" fillId="41" borderId="0" xfId="0" applyFill="1"/>
    <xf numFmtId="44" fontId="0" fillId="0" borderId="0" xfId="1" applyFont="1"/>
    <xf numFmtId="0" fontId="19" fillId="41" borderId="0" xfId="0" applyFont="1" applyFill="1" applyAlignment="1">
      <alignment wrapText="1"/>
    </xf>
    <xf numFmtId="8" fontId="0" fillId="0" borderId="0" xfId="0" applyNumberFormat="1" applyAlignment="1">
      <alignment horizontal="right" wrapText="1"/>
    </xf>
    <xf numFmtId="0" fontId="18" fillId="33" borderId="0" xfId="0" applyFont="1" applyFill="1" applyAlignment="1">
      <alignment wrapText="1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ährung" xfId="1" builtinId="4"/>
    <cellStyle name="Warnender Text" xfId="15" builtinId="11" customBuiltin="1"/>
    <cellStyle name="Zelle überprüfen" xfId="14" builtinId="23" customBuiltin="1"/>
  </cellStyles>
  <dxfs count="11"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Set Releases nach Jahr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Tabelle1!$B$2</c:f>
              <c:strCache>
                <c:ptCount val="1"/>
                <c:pt idx="0">
                  <c:v>Sets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Tabelle1!$A$3:$A$8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Tabelle1!$B$3:$B$8</c:f>
              <c:numCache>
                <c:formatCode>General</c:formatCode>
                <c:ptCount val="6"/>
                <c:pt idx="0">
                  <c:v>368</c:v>
                </c:pt>
                <c:pt idx="1">
                  <c:v>476</c:v>
                </c:pt>
                <c:pt idx="2">
                  <c:v>397</c:v>
                </c:pt>
                <c:pt idx="3">
                  <c:v>490</c:v>
                </c:pt>
                <c:pt idx="4">
                  <c:v>431</c:v>
                </c:pt>
                <c:pt idx="5">
                  <c:v>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B-44FC-9D3D-F4E9A209EA4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11011200"/>
        <c:axId val="1392427680"/>
      </c:barChart>
      <c:catAx>
        <c:axId val="171101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2427680"/>
        <c:crosses val="autoZero"/>
        <c:auto val="1"/>
        <c:lblAlgn val="ctr"/>
        <c:lblOffset val="100"/>
        <c:noMultiLvlLbl val="0"/>
      </c:catAx>
      <c:valAx>
        <c:axId val="139242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1101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Sets 300+ 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Tabelle1!$A$3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Tabelle1!$L$2</c:f>
              <c:strCache>
                <c:ptCount val="1"/>
                <c:pt idx="0">
                  <c:v>300+</c:v>
                </c:pt>
              </c:strCache>
            </c:strRef>
          </c:cat>
          <c:val>
            <c:numRef>
              <c:f>Tabelle1!$L$3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C-4D1A-AF15-13E090136575}"/>
            </c:ext>
          </c:extLst>
        </c:ser>
        <c:ser>
          <c:idx val="1"/>
          <c:order val="1"/>
          <c:tx>
            <c:strRef>
              <c:f>Tabelle1!$A$4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Tabelle1!$L$2</c:f>
              <c:strCache>
                <c:ptCount val="1"/>
                <c:pt idx="0">
                  <c:v>300+</c:v>
                </c:pt>
              </c:strCache>
            </c:strRef>
          </c:cat>
          <c:val>
            <c:numRef>
              <c:f>Tabelle1!$L$4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3C-4D1A-AF15-13E090136575}"/>
            </c:ext>
          </c:extLst>
        </c:ser>
        <c:ser>
          <c:idx val="2"/>
          <c:order val="2"/>
          <c:tx>
            <c:strRef>
              <c:f>Tabelle1!$A$5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Tabelle1!$L$2</c:f>
              <c:strCache>
                <c:ptCount val="1"/>
                <c:pt idx="0">
                  <c:v>300+</c:v>
                </c:pt>
              </c:strCache>
            </c:strRef>
          </c:cat>
          <c:val>
            <c:numRef>
              <c:f>Tabelle1!$L$5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3C-4D1A-AF15-13E090136575}"/>
            </c:ext>
          </c:extLst>
        </c:ser>
        <c:ser>
          <c:idx val="3"/>
          <c:order val="3"/>
          <c:tx>
            <c:strRef>
              <c:f>Tabelle1!$A$6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Tabelle1!$L$2</c:f>
              <c:strCache>
                <c:ptCount val="1"/>
                <c:pt idx="0">
                  <c:v>300+</c:v>
                </c:pt>
              </c:strCache>
            </c:strRef>
          </c:cat>
          <c:val>
            <c:numRef>
              <c:f>Tabelle1!$L$6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3C-4D1A-AF15-13E090136575}"/>
            </c:ext>
          </c:extLst>
        </c:ser>
        <c:ser>
          <c:idx val="4"/>
          <c:order val="4"/>
          <c:tx>
            <c:strRef>
              <c:f>Tabelle1!$A$7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Tabelle1!$L$2</c:f>
              <c:strCache>
                <c:ptCount val="1"/>
                <c:pt idx="0">
                  <c:v>300+</c:v>
                </c:pt>
              </c:strCache>
            </c:strRef>
          </c:cat>
          <c:val>
            <c:numRef>
              <c:f>Tabelle1!$L$7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3C-4D1A-AF15-13E090136575}"/>
            </c:ext>
          </c:extLst>
        </c:ser>
        <c:ser>
          <c:idx val="5"/>
          <c:order val="5"/>
          <c:tx>
            <c:strRef>
              <c:f>Tabelle1!$A$8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Tabelle1!$L$2</c:f>
              <c:strCache>
                <c:ptCount val="1"/>
                <c:pt idx="0">
                  <c:v>300+</c:v>
                </c:pt>
              </c:strCache>
            </c:strRef>
          </c:cat>
          <c:val>
            <c:numRef>
              <c:f>Tabelle1!$L$8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3C-4D1A-AF15-13E0901365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61356880"/>
        <c:axId val="1870324848"/>
      </c:barChart>
      <c:catAx>
        <c:axId val="186135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0324848"/>
        <c:crosses val="autoZero"/>
        <c:auto val="1"/>
        <c:lblAlgn val="ctr"/>
        <c:lblOffset val="100"/>
        <c:noMultiLvlLbl val="0"/>
      </c:catAx>
      <c:valAx>
        <c:axId val="187032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135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Anzahl Sets - Entwicklung in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Tabelle1!$A$3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Tabelle1!$N$2</c:f>
              <c:strCache>
                <c:ptCount val="1"/>
                <c:pt idx="0">
                  <c:v>% mehr Sets</c:v>
                </c:pt>
              </c:strCache>
            </c:strRef>
          </c:cat>
          <c:val>
            <c:numRef>
              <c:f>Tabelle1!$N$3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2343-490F-B9B8-4374BE245CF5}"/>
            </c:ext>
          </c:extLst>
        </c:ser>
        <c:ser>
          <c:idx val="1"/>
          <c:order val="1"/>
          <c:tx>
            <c:strRef>
              <c:f>Tabelle1!$A$4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Tabelle1!$N$2</c:f>
              <c:strCache>
                <c:ptCount val="1"/>
                <c:pt idx="0">
                  <c:v>% mehr Sets</c:v>
                </c:pt>
              </c:strCache>
            </c:strRef>
          </c:cat>
          <c:val>
            <c:numRef>
              <c:f>Tabelle1!$N$4</c:f>
              <c:numCache>
                <c:formatCode>0.00%</c:formatCode>
                <c:ptCount val="1"/>
                <c:pt idx="0">
                  <c:v>0.29349999999999998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43-490F-B9B8-4374BE245CF5}"/>
            </c:ext>
          </c:extLst>
        </c:ser>
        <c:ser>
          <c:idx val="2"/>
          <c:order val="2"/>
          <c:tx>
            <c:strRef>
              <c:f>Tabelle1!$A$5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Tabelle1!$N$2</c:f>
              <c:strCache>
                <c:ptCount val="1"/>
                <c:pt idx="0">
                  <c:v>% mehr Sets</c:v>
                </c:pt>
              </c:strCache>
            </c:strRef>
          </c:cat>
          <c:val>
            <c:numRef>
              <c:f>Tabelle1!$N$5</c:f>
              <c:numCache>
                <c:formatCode>0.00%</c:formatCode>
                <c:ptCount val="1"/>
                <c:pt idx="0">
                  <c:v>-0.16600000000000001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43-490F-B9B8-4374BE245CF5}"/>
            </c:ext>
          </c:extLst>
        </c:ser>
        <c:ser>
          <c:idx val="3"/>
          <c:order val="3"/>
          <c:tx>
            <c:strRef>
              <c:f>Tabelle1!$A$6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Tabelle1!$N$2</c:f>
              <c:strCache>
                <c:ptCount val="1"/>
                <c:pt idx="0">
                  <c:v>% mehr Sets</c:v>
                </c:pt>
              </c:strCache>
            </c:strRef>
          </c:cat>
          <c:val>
            <c:numRef>
              <c:f>Tabelle1!$N$6</c:f>
              <c:numCache>
                <c:formatCode>0.00%</c:formatCode>
                <c:ptCount val="1"/>
                <c:pt idx="0">
                  <c:v>0.23430000000000001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43-490F-B9B8-4374BE245CF5}"/>
            </c:ext>
          </c:extLst>
        </c:ser>
        <c:ser>
          <c:idx val="4"/>
          <c:order val="4"/>
          <c:tx>
            <c:strRef>
              <c:f>Tabelle1!$A$7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Tabelle1!$N$2</c:f>
              <c:strCache>
                <c:ptCount val="1"/>
                <c:pt idx="0">
                  <c:v>% mehr Sets</c:v>
                </c:pt>
              </c:strCache>
            </c:strRef>
          </c:cat>
          <c:val>
            <c:numRef>
              <c:f>Tabelle1!$N$7</c:f>
              <c:numCache>
                <c:formatCode>0.00%</c:formatCode>
                <c:ptCount val="1"/>
                <c:pt idx="0">
                  <c:v>-0.12039999999999999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43-490F-B9B8-4374BE245CF5}"/>
            </c:ext>
          </c:extLst>
        </c:ser>
        <c:ser>
          <c:idx val="5"/>
          <c:order val="5"/>
          <c:tx>
            <c:strRef>
              <c:f>Tabelle1!$A$8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Tabelle1!$N$2</c:f>
              <c:strCache>
                <c:ptCount val="1"/>
                <c:pt idx="0">
                  <c:v>% mehr Sets</c:v>
                </c:pt>
              </c:strCache>
            </c:strRef>
          </c:cat>
          <c:val>
            <c:numRef>
              <c:f>Tabelle1!$N$8</c:f>
              <c:numCache>
                <c:formatCode>0.00%</c:formatCode>
                <c:ptCount val="1"/>
                <c:pt idx="0">
                  <c:v>0.21579999999999999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43-490F-B9B8-4374BE245C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57898544"/>
        <c:axId val="1287762368"/>
      </c:barChart>
      <c:catAx>
        <c:axId val="1857898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87762368"/>
        <c:crosses val="autoZero"/>
        <c:auto val="1"/>
        <c:lblAlgn val="ctr"/>
        <c:lblOffset val="100"/>
        <c:noMultiLvlLbl val="0"/>
      </c:catAx>
      <c:valAx>
        <c:axId val="128776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789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Anzahl Minifigs</a:t>
            </a:r>
            <a:r>
              <a:rPr lang="de-DE" baseline="0"/>
              <a:t> - Entwicklung in %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Tabelle1!$A$3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Tabelle1!$O$2</c:f>
              <c:strCache>
                <c:ptCount val="1"/>
                <c:pt idx="0">
                  <c:v>% mehr Minifigs</c:v>
                </c:pt>
              </c:strCache>
            </c:strRef>
          </c:cat>
          <c:val>
            <c:numRef>
              <c:f>Tabelle1!$O$3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9CD5-4E69-9A7F-2D8257BC8582}"/>
            </c:ext>
          </c:extLst>
        </c:ser>
        <c:ser>
          <c:idx val="1"/>
          <c:order val="1"/>
          <c:tx>
            <c:strRef>
              <c:f>Tabelle1!$A$4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Tabelle1!$O$2</c:f>
              <c:strCache>
                <c:ptCount val="1"/>
                <c:pt idx="0">
                  <c:v>% mehr Minifigs</c:v>
                </c:pt>
              </c:strCache>
            </c:strRef>
          </c:cat>
          <c:val>
            <c:numRef>
              <c:f>Tabelle1!$O$4</c:f>
              <c:numCache>
                <c:formatCode>0.00%</c:formatCode>
                <c:ptCount val="1"/>
                <c:pt idx="0">
                  <c:v>0.1008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5-4E69-9A7F-2D8257BC8582}"/>
            </c:ext>
          </c:extLst>
        </c:ser>
        <c:ser>
          <c:idx val="2"/>
          <c:order val="2"/>
          <c:tx>
            <c:strRef>
              <c:f>Tabelle1!$A$5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Tabelle1!$O$2</c:f>
              <c:strCache>
                <c:ptCount val="1"/>
                <c:pt idx="0">
                  <c:v>% mehr Minifigs</c:v>
                </c:pt>
              </c:strCache>
            </c:strRef>
          </c:cat>
          <c:val>
            <c:numRef>
              <c:f>Tabelle1!$O$5</c:f>
              <c:numCache>
                <c:formatCode>0.00%</c:formatCode>
                <c:ptCount val="1"/>
                <c:pt idx="0">
                  <c:v>-3.1899999999999998E-2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D5-4E69-9A7F-2D8257BC8582}"/>
            </c:ext>
          </c:extLst>
        </c:ser>
        <c:ser>
          <c:idx val="3"/>
          <c:order val="3"/>
          <c:tx>
            <c:strRef>
              <c:f>Tabelle1!$A$6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Tabelle1!$O$2</c:f>
              <c:strCache>
                <c:ptCount val="1"/>
                <c:pt idx="0">
                  <c:v>% mehr Minifigs</c:v>
                </c:pt>
              </c:strCache>
            </c:strRef>
          </c:cat>
          <c:val>
            <c:numRef>
              <c:f>Tabelle1!$O$6</c:f>
              <c:numCache>
                <c:formatCode>0.00%</c:formatCode>
                <c:ptCount val="1"/>
                <c:pt idx="0">
                  <c:v>0.13070000000000001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D5-4E69-9A7F-2D8257BC8582}"/>
            </c:ext>
          </c:extLst>
        </c:ser>
        <c:ser>
          <c:idx val="4"/>
          <c:order val="4"/>
          <c:tx>
            <c:strRef>
              <c:f>Tabelle1!$A$7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Tabelle1!$O$2</c:f>
              <c:strCache>
                <c:ptCount val="1"/>
                <c:pt idx="0">
                  <c:v>% mehr Minifigs</c:v>
                </c:pt>
              </c:strCache>
            </c:strRef>
          </c:cat>
          <c:val>
            <c:numRef>
              <c:f>Tabelle1!$O$7</c:f>
              <c:numCache>
                <c:formatCode>0.00%</c:formatCode>
                <c:ptCount val="1"/>
                <c:pt idx="0">
                  <c:v>-7.6100000000000001E-2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D5-4E69-9A7F-2D8257BC8582}"/>
            </c:ext>
          </c:extLst>
        </c:ser>
        <c:ser>
          <c:idx val="5"/>
          <c:order val="5"/>
          <c:tx>
            <c:strRef>
              <c:f>Tabelle1!$A$8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Tabelle1!$O$2</c:f>
              <c:strCache>
                <c:ptCount val="1"/>
                <c:pt idx="0">
                  <c:v>% mehr Minifigs</c:v>
                </c:pt>
              </c:strCache>
            </c:strRef>
          </c:cat>
          <c:val>
            <c:numRef>
              <c:f>Tabelle1!$O$8</c:f>
              <c:numCache>
                <c:formatCode>0.00%</c:formatCode>
                <c:ptCount val="1"/>
                <c:pt idx="0">
                  <c:v>0.2442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D5-4E69-9A7F-2D8257BC8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88946656"/>
        <c:axId val="1879310896"/>
      </c:barChart>
      <c:catAx>
        <c:axId val="1888946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79310896"/>
        <c:crosses val="autoZero"/>
        <c:auto val="1"/>
        <c:lblAlgn val="ctr"/>
        <c:lblOffset val="100"/>
        <c:noMultiLvlLbl val="0"/>
      </c:catAx>
      <c:valAx>
        <c:axId val="187931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8894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Alle Sets Kosten aller Sets pro Jahr</a:t>
            </a:r>
          </a:p>
          <a:p>
            <a:pPr>
              <a:defRPr/>
            </a:pPr>
            <a:r>
              <a:rPr lang="en-US"/>
              <a:t>in 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Tabelle1!$P$2</c:f>
              <c:strCache>
                <c:ptCount val="1"/>
                <c:pt idx="0">
                  <c:v>Alle Sets zusammen Preis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dLbl>
              <c:idx val="0"/>
              <c:layout>
                <c:manualLayout>
                  <c:x val="-2.5041776027996499E-2"/>
                  <c:y val="0.307905001458151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87-45E0-976B-FAD8B192BCD3}"/>
                </c:ext>
              </c:extLst>
            </c:dLbl>
            <c:dLbl>
              <c:idx val="1"/>
              <c:layout>
                <c:manualLayout>
                  <c:x val="-1.1152887139107561E-2"/>
                  <c:y val="0.298645742198891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87-45E0-976B-FAD8B192BCD3}"/>
                </c:ext>
              </c:extLst>
            </c:dLbl>
            <c:dLbl>
              <c:idx val="2"/>
              <c:layout>
                <c:manualLayout>
                  <c:x val="-2.7819553805774277E-2"/>
                  <c:y val="0.2245716681248177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87-45E0-976B-FAD8B192BCD3}"/>
                </c:ext>
              </c:extLst>
            </c:dLbl>
            <c:dLbl>
              <c:idx val="3"/>
              <c:layout>
                <c:manualLayout>
                  <c:x val="-2.2263998250218724E-2"/>
                  <c:y val="0.169016112569262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87-45E0-976B-FAD8B192BCD3}"/>
                </c:ext>
              </c:extLst>
            </c:dLbl>
            <c:dLbl>
              <c:idx val="4"/>
              <c:layout>
                <c:manualLayout>
                  <c:x val="-4.4486220472440947E-2"/>
                  <c:y val="9.9571668124817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87-45E0-976B-FAD8B192BCD3}"/>
                </c:ext>
              </c:extLst>
            </c:dLbl>
            <c:dLbl>
              <c:idx val="5"/>
              <c:layout>
                <c:manualLayout>
                  <c:x val="-5.2819553805774279E-2"/>
                  <c:y val="-5.3206109652960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87-45E0-976B-FAD8B192BC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Tabelle1!$A$3:$A$8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xVal>
          <c:yVal>
            <c:numRef>
              <c:f>Tabelle1!$P$3:$P$8</c:f>
              <c:numCache>
                <c:formatCode>"€"#,##0.00_);[Red]\("€"#,##0.00\)</c:formatCode>
                <c:ptCount val="6"/>
                <c:pt idx="0">
                  <c:v>15483.64</c:v>
                </c:pt>
                <c:pt idx="1">
                  <c:v>17943.28</c:v>
                </c:pt>
                <c:pt idx="2">
                  <c:v>19746.41</c:v>
                </c:pt>
                <c:pt idx="3">
                  <c:v>23371.1</c:v>
                </c:pt>
                <c:pt idx="4">
                  <c:v>24457.69</c:v>
                </c:pt>
                <c:pt idx="5">
                  <c:v>27641.599999999999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87-45E0-976B-FAD8B192BCD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888945216"/>
        <c:axId val="1879311392"/>
      </c:scatterChart>
      <c:valAx>
        <c:axId val="1888945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9311392"/>
        <c:crosses val="autoZero"/>
        <c:crossBetween val="midCat"/>
      </c:valAx>
      <c:valAx>
        <c:axId val="187931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&quot;€&quot;#,##0.00_);[Red]\(&quot;€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88945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Tabelle1!$P$2</c:f>
              <c:strCache>
                <c:ptCount val="1"/>
                <c:pt idx="0">
                  <c:v>Alle Sets zusammen Preis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Tabelle1!$P$3:$P$8</c:f>
              <c:numCache>
                <c:formatCode>"€"#,##0.00_);[Red]\("€"#,##0.00\)</c:formatCode>
                <c:ptCount val="6"/>
                <c:pt idx="0">
                  <c:v>15483.64</c:v>
                </c:pt>
                <c:pt idx="1">
                  <c:v>17943.28</c:v>
                </c:pt>
                <c:pt idx="2">
                  <c:v>19746.41</c:v>
                </c:pt>
                <c:pt idx="3">
                  <c:v>23371.1</c:v>
                </c:pt>
                <c:pt idx="4">
                  <c:v>24457.69</c:v>
                </c:pt>
                <c:pt idx="5">
                  <c:v>27641.599999999999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A3-4473-8DDD-1A1109F7B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5333408"/>
        <c:axId val="1717062672"/>
      </c:barChart>
      <c:lineChart>
        <c:grouping val="standard"/>
        <c:varyColors val="0"/>
        <c:ser>
          <c:idx val="1"/>
          <c:order val="1"/>
          <c:tx>
            <c:strRef>
              <c:f>Tabelle1!$Q$2</c:f>
              <c:strCache>
                <c:ptCount val="1"/>
                <c:pt idx="0">
                  <c:v>Schnitt für Set 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Tabelle1!$Q$3:$Q$8</c:f>
              <c:numCache>
                <c:formatCode>_("€"* #,##0.00_);_("€"* \(#,##0.00\);_("€"* "-"??_);_(@_)</c:formatCode>
                <c:ptCount val="6"/>
                <c:pt idx="0">
                  <c:v>42.075108695652169</c:v>
                </c:pt>
                <c:pt idx="1">
                  <c:v>37.695966386554616</c:v>
                </c:pt>
                <c:pt idx="2">
                  <c:v>49.739068010075563</c:v>
                </c:pt>
                <c:pt idx="3">
                  <c:v>47.696122448979587</c:v>
                </c:pt>
                <c:pt idx="4">
                  <c:v>56.746380510440829</c:v>
                </c:pt>
                <c:pt idx="5">
                  <c:v>52.751145038167934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A3-4473-8DDD-1A1109F7B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334368"/>
        <c:axId val="1717056224"/>
      </c:lineChart>
      <c:catAx>
        <c:axId val="17153343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17056224"/>
        <c:crosses val="autoZero"/>
        <c:auto val="1"/>
        <c:lblAlgn val="ctr"/>
        <c:lblOffset val="100"/>
        <c:noMultiLvlLbl val="0"/>
      </c:catAx>
      <c:valAx>
        <c:axId val="171705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15334368"/>
        <c:crosses val="autoZero"/>
        <c:crossBetween val="between"/>
      </c:valAx>
      <c:valAx>
        <c:axId val="1717062672"/>
        <c:scaling>
          <c:orientation val="minMax"/>
        </c:scaling>
        <c:delete val="0"/>
        <c:axPos val="r"/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15333408"/>
        <c:crosses val="max"/>
        <c:crossBetween val="between"/>
      </c:valAx>
      <c:catAx>
        <c:axId val="17153334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717062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'Deep Dive'!$O$1</c:f>
              <c:strCache>
                <c:ptCount val="1"/>
                <c:pt idx="0">
                  <c:v>Teile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'Deep Dive'!$I$2:$I$36</c:f>
              <c:strCache>
                <c:ptCount val="35"/>
                <c:pt idx="0">
                  <c:v>City</c:v>
                </c:pt>
                <c:pt idx="1">
                  <c:v>Friends</c:v>
                </c:pt>
                <c:pt idx="2">
                  <c:v>Collectable Minifigures</c:v>
                </c:pt>
                <c:pt idx="3">
                  <c:v>Star Wars</c:v>
                </c:pt>
                <c:pt idx="4">
                  <c:v>Marvel Super Heroes</c:v>
                </c:pt>
                <c:pt idx="5">
                  <c:v>Creator</c:v>
                </c:pt>
                <c:pt idx="6">
                  <c:v>Disney</c:v>
                </c:pt>
                <c:pt idx="7">
                  <c:v>Ninjago</c:v>
                </c:pt>
                <c:pt idx="8">
                  <c:v>Super Mario</c:v>
                </c:pt>
                <c:pt idx="9">
                  <c:v>Duplo</c:v>
                </c:pt>
                <c:pt idx="10">
                  <c:v>Technic</c:v>
                </c:pt>
                <c:pt idx="11">
                  <c:v>BrickHeadz</c:v>
                </c:pt>
                <c:pt idx="12">
                  <c:v>Icons</c:v>
                </c:pt>
                <c:pt idx="13">
                  <c:v>Harry Potter</c:v>
                </c:pt>
                <c:pt idx="14">
                  <c:v>Seasonal</c:v>
                </c:pt>
                <c:pt idx="15">
                  <c:v>Minecraft</c:v>
                </c:pt>
                <c:pt idx="16">
                  <c:v>Dreamzzz</c:v>
                </c:pt>
                <c:pt idx="17">
                  <c:v>Monkie Kid</c:v>
                </c:pt>
                <c:pt idx="18">
                  <c:v>Dots</c:v>
                </c:pt>
                <c:pt idx="19">
                  <c:v>Ideas</c:v>
                </c:pt>
                <c:pt idx="20">
                  <c:v>Classic</c:v>
                </c:pt>
                <c:pt idx="21">
                  <c:v>Promotional</c:v>
                </c:pt>
                <c:pt idx="22">
                  <c:v>DC Comics Super Heroes</c:v>
                </c:pt>
                <c:pt idx="23">
                  <c:v>Jurassic World</c:v>
                </c:pt>
                <c:pt idx="24">
                  <c:v>Speed Champions</c:v>
                </c:pt>
                <c:pt idx="25">
                  <c:v>Bricklink</c:v>
                </c:pt>
                <c:pt idx="26">
                  <c:v>Sonic the Hedgehog</c:v>
                </c:pt>
                <c:pt idx="27">
                  <c:v>Avatar</c:v>
                </c:pt>
                <c:pt idx="28">
                  <c:v>Indiana Jones</c:v>
                </c:pt>
                <c:pt idx="29">
                  <c:v>Gabby's Dollhouse</c:v>
                </c:pt>
                <c:pt idx="30">
                  <c:v>Art</c:v>
                </c:pt>
                <c:pt idx="31">
                  <c:v>Education</c:v>
                </c:pt>
                <c:pt idx="32">
                  <c:v>Architecture</c:v>
                </c:pt>
                <c:pt idx="33">
                  <c:v>LEGO Games</c:v>
                </c:pt>
                <c:pt idx="34">
                  <c:v>Powered Up</c:v>
                </c:pt>
              </c:strCache>
            </c:strRef>
          </c:cat>
          <c:val>
            <c:numRef>
              <c:f>'Deep Dive'!$O$2:$O$37</c:f>
              <c:numCache>
                <c:formatCode>General</c:formatCode>
                <c:ptCount val="36"/>
                <c:pt idx="0">
                  <c:v>17264</c:v>
                </c:pt>
                <c:pt idx="1">
                  <c:v>20152</c:v>
                </c:pt>
                <c:pt idx="2">
                  <c:v>225</c:v>
                </c:pt>
                <c:pt idx="3">
                  <c:v>24880</c:v>
                </c:pt>
                <c:pt idx="4">
                  <c:v>17582</c:v>
                </c:pt>
                <c:pt idx="5">
                  <c:v>8082</c:v>
                </c:pt>
                <c:pt idx="6">
                  <c:v>17177</c:v>
                </c:pt>
                <c:pt idx="7">
                  <c:v>16257</c:v>
                </c:pt>
                <c:pt idx="8">
                  <c:v>7235</c:v>
                </c:pt>
                <c:pt idx="9">
                  <c:v>1137</c:v>
                </c:pt>
                <c:pt idx="10">
                  <c:v>17097</c:v>
                </c:pt>
                <c:pt idx="11">
                  <c:v>4196</c:v>
                </c:pt>
                <c:pt idx="12">
                  <c:v>26701</c:v>
                </c:pt>
                <c:pt idx="13">
                  <c:v>14539</c:v>
                </c:pt>
                <c:pt idx="14">
                  <c:v>5617</c:v>
                </c:pt>
                <c:pt idx="15">
                  <c:v>4813</c:v>
                </c:pt>
                <c:pt idx="16">
                  <c:v>6863</c:v>
                </c:pt>
                <c:pt idx="17">
                  <c:v>9018</c:v>
                </c:pt>
                <c:pt idx="18">
                  <c:v>4076</c:v>
                </c:pt>
                <c:pt idx="19">
                  <c:v>11896</c:v>
                </c:pt>
                <c:pt idx="20">
                  <c:v>6335</c:v>
                </c:pt>
                <c:pt idx="21">
                  <c:v>3326</c:v>
                </c:pt>
                <c:pt idx="22">
                  <c:v>5601</c:v>
                </c:pt>
                <c:pt idx="23">
                  <c:v>2225</c:v>
                </c:pt>
                <c:pt idx="24">
                  <c:v>1785</c:v>
                </c:pt>
                <c:pt idx="25">
                  <c:v>15406</c:v>
                </c:pt>
                <c:pt idx="26">
                  <c:v>2473</c:v>
                </c:pt>
                <c:pt idx="27">
                  <c:v>2280</c:v>
                </c:pt>
                <c:pt idx="28">
                  <c:v>3333</c:v>
                </c:pt>
                <c:pt idx="29">
                  <c:v>774</c:v>
                </c:pt>
                <c:pt idx="30">
                  <c:v>4714</c:v>
                </c:pt>
                <c:pt idx="31">
                  <c:v>2561</c:v>
                </c:pt>
                <c:pt idx="32">
                  <c:v>2507</c:v>
                </c:pt>
                <c:pt idx="33">
                  <c:v>65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4-4091-82FD-12B00E0BE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477235680"/>
        <c:axId val="483153136"/>
      </c:barChart>
      <c:catAx>
        <c:axId val="1477235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3153136"/>
        <c:crosses val="autoZero"/>
        <c:auto val="1"/>
        <c:lblAlgn val="ctr"/>
        <c:lblOffset val="100"/>
        <c:noMultiLvlLbl val="0"/>
      </c:catAx>
      <c:valAx>
        <c:axId val="483153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723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Sets nach Themengebiet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'Deep Dive'!$J$1</c:f>
              <c:strCache>
                <c:ptCount val="1"/>
                <c:pt idx="0">
                  <c:v>Sets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'Deep Dive'!$I$2:$I$36</c:f>
              <c:strCache>
                <c:ptCount val="35"/>
                <c:pt idx="0">
                  <c:v>City</c:v>
                </c:pt>
                <c:pt idx="1">
                  <c:v>Friends</c:v>
                </c:pt>
                <c:pt idx="2">
                  <c:v>Collectable Minifigures</c:v>
                </c:pt>
                <c:pt idx="3">
                  <c:v>Star Wars</c:v>
                </c:pt>
                <c:pt idx="4">
                  <c:v>Marvel Super Heroes</c:v>
                </c:pt>
                <c:pt idx="5">
                  <c:v>Creator</c:v>
                </c:pt>
                <c:pt idx="6">
                  <c:v>Disney</c:v>
                </c:pt>
                <c:pt idx="7">
                  <c:v>Ninjago</c:v>
                </c:pt>
                <c:pt idx="8">
                  <c:v>Super Mario</c:v>
                </c:pt>
                <c:pt idx="9">
                  <c:v>Duplo</c:v>
                </c:pt>
                <c:pt idx="10">
                  <c:v>Technic</c:v>
                </c:pt>
                <c:pt idx="11">
                  <c:v>BrickHeadz</c:v>
                </c:pt>
                <c:pt idx="12">
                  <c:v>Icons</c:v>
                </c:pt>
                <c:pt idx="13">
                  <c:v>Harry Potter</c:v>
                </c:pt>
                <c:pt idx="14">
                  <c:v>Seasonal</c:v>
                </c:pt>
                <c:pt idx="15">
                  <c:v>Minecraft</c:v>
                </c:pt>
                <c:pt idx="16">
                  <c:v>Dreamzzz</c:v>
                </c:pt>
                <c:pt idx="17">
                  <c:v>Monkie Kid</c:v>
                </c:pt>
                <c:pt idx="18">
                  <c:v>Dots</c:v>
                </c:pt>
                <c:pt idx="19">
                  <c:v>Ideas</c:v>
                </c:pt>
                <c:pt idx="20">
                  <c:v>Classic</c:v>
                </c:pt>
                <c:pt idx="21">
                  <c:v>Promotional</c:v>
                </c:pt>
                <c:pt idx="22">
                  <c:v>DC Comics Super Heroes</c:v>
                </c:pt>
                <c:pt idx="23">
                  <c:v>Jurassic World</c:v>
                </c:pt>
                <c:pt idx="24">
                  <c:v>Speed Champions</c:v>
                </c:pt>
                <c:pt idx="25">
                  <c:v>Bricklink</c:v>
                </c:pt>
                <c:pt idx="26">
                  <c:v>Sonic the Hedgehog</c:v>
                </c:pt>
                <c:pt idx="27">
                  <c:v>Avatar</c:v>
                </c:pt>
                <c:pt idx="28">
                  <c:v>Indiana Jones</c:v>
                </c:pt>
                <c:pt idx="29">
                  <c:v>Gabby's Dollhouse</c:v>
                </c:pt>
                <c:pt idx="30">
                  <c:v>Art</c:v>
                </c:pt>
                <c:pt idx="31">
                  <c:v>Education</c:v>
                </c:pt>
                <c:pt idx="32">
                  <c:v>Architecture</c:v>
                </c:pt>
                <c:pt idx="33">
                  <c:v>LEGO Games</c:v>
                </c:pt>
                <c:pt idx="34">
                  <c:v>Powered Up</c:v>
                </c:pt>
              </c:strCache>
            </c:strRef>
          </c:cat>
          <c:val>
            <c:numRef>
              <c:f>'Deep Dive'!$J$2:$J$37</c:f>
              <c:numCache>
                <c:formatCode>General</c:formatCode>
                <c:ptCount val="36"/>
                <c:pt idx="0">
                  <c:v>50</c:v>
                </c:pt>
                <c:pt idx="1">
                  <c:v>41</c:v>
                </c:pt>
                <c:pt idx="2">
                  <c:v>34</c:v>
                </c:pt>
                <c:pt idx="3">
                  <c:v>33</c:v>
                </c:pt>
                <c:pt idx="4">
                  <c:v>28</c:v>
                </c:pt>
                <c:pt idx="5">
                  <c:v>28</c:v>
                </c:pt>
                <c:pt idx="6">
                  <c:v>26</c:v>
                </c:pt>
                <c:pt idx="7">
                  <c:v>26</c:v>
                </c:pt>
                <c:pt idx="8">
                  <c:v>25</c:v>
                </c:pt>
                <c:pt idx="9">
                  <c:v>22</c:v>
                </c:pt>
                <c:pt idx="10">
                  <c:v>18</c:v>
                </c:pt>
                <c:pt idx="11">
                  <c:v>18</c:v>
                </c:pt>
                <c:pt idx="12">
                  <c:v>17</c:v>
                </c:pt>
                <c:pt idx="13">
                  <c:v>17</c:v>
                </c:pt>
                <c:pt idx="14">
                  <c:v>16</c:v>
                </c:pt>
                <c:pt idx="15">
                  <c:v>13</c:v>
                </c:pt>
                <c:pt idx="16">
                  <c:v>12</c:v>
                </c:pt>
                <c:pt idx="17">
                  <c:v>10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9-486F-8C24-BC037D2EB5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89688831"/>
        <c:axId val="549088223"/>
        <c:axId val="0"/>
      </c:bar3DChart>
      <c:catAx>
        <c:axId val="68968883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9088223"/>
        <c:crosses val="autoZero"/>
        <c:auto val="1"/>
        <c:lblAlgn val="ctr"/>
        <c:lblOffset val="100"/>
        <c:noMultiLvlLbl val="0"/>
      </c:catAx>
      <c:valAx>
        <c:axId val="5490882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9688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Sets in LEGO Themengebieten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A21-4F93-BB84-5196D88E370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A21-4F93-BB84-5196D88E370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A21-4F93-BB84-5196D88E370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A21-4F93-BB84-5196D88E370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A21-4F93-BB84-5196D88E370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A21-4F93-BB84-5196D88E370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A21-4F93-BB84-5196D88E370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A21-4F93-BB84-5196D88E370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AA21-4F93-BB84-5196D88E370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AA21-4F93-BB84-5196D88E370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AA21-4F93-BB84-5196D88E370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AA21-4F93-BB84-5196D88E3705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AA21-4F93-BB84-5196D88E3705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AA21-4F93-BB84-5196D88E3705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AA21-4F93-BB84-5196D88E3705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AA21-4F93-BB84-5196D88E3705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AA21-4F93-BB84-5196D88E3705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AA21-4F93-BB84-5196D88E3705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AA21-4F93-BB84-5196D88E37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'Deep Dive'!$I$6:$I$24</c:f>
              <c:strCache>
                <c:ptCount val="19"/>
                <c:pt idx="0">
                  <c:v>Marvel Super Heroes</c:v>
                </c:pt>
                <c:pt idx="1">
                  <c:v>Creator</c:v>
                </c:pt>
                <c:pt idx="2">
                  <c:v>Disney</c:v>
                </c:pt>
                <c:pt idx="3">
                  <c:v>Ninjago</c:v>
                </c:pt>
                <c:pt idx="4">
                  <c:v>Super Mario</c:v>
                </c:pt>
                <c:pt idx="5">
                  <c:v>Duplo</c:v>
                </c:pt>
                <c:pt idx="6">
                  <c:v>Technic</c:v>
                </c:pt>
                <c:pt idx="7">
                  <c:v>BrickHeadz</c:v>
                </c:pt>
                <c:pt idx="8">
                  <c:v>Icons</c:v>
                </c:pt>
                <c:pt idx="9">
                  <c:v>Harry Potter</c:v>
                </c:pt>
                <c:pt idx="10">
                  <c:v>Seasonal</c:v>
                </c:pt>
                <c:pt idx="11">
                  <c:v>Minecraft</c:v>
                </c:pt>
                <c:pt idx="12">
                  <c:v>Dreamzzz</c:v>
                </c:pt>
                <c:pt idx="13">
                  <c:v>Monkie Kid</c:v>
                </c:pt>
                <c:pt idx="14">
                  <c:v>Dots</c:v>
                </c:pt>
                <c:pt idx="15">
                  <c:v>Ideas</c:v>
                </c:pt>
                <c:pt idx="16">
                  <c:v>Classic</c:v>
                </c:pt>
                <c:pt idx="17">
                  <c:v>Promotional</c:v>
                </c:pt>
                <c:pt idx="18">
                  <c:v>DC Comics Super Heroes</c:v>
                </c:pt>
              </c:strCache>
            </c:strRef>
          </c:cat>
          <c:val>
            <c:numRef>
              <c:f>'Deep Dive'!$J$6:$J$24</c:f>
              <c:numCache>
                <c:formatCode>General</c:formatCode>
                <c:ptCount val="19"/>
                <c:pt idx="0">
                  <c:v>28</c:v>
                </c:pt>
                <c:pt idx="1">
                  <c:v>28</c:v>
                </c:pt>
                <c:pt idx="2">
                  <c:v>26</c:v>
                </c:pt>
                <c:pt idx="3">
                  <c:v>26</c:v>
                </c:pt>
                <c:pt idx="4">
                  <c:v>25</c:v>
                </c:pt>
                <c:pt idx="5">
                  <c:v>22</c:v>
                </c:pt>
                <c:pt idx="6">
                  <c:v>18</c:v>
                </c:pt>
                <c:pt idx="7">
                  <c:v>18</c:v>
                </c:pt>
                <c:pt idx="8">
                  <c:v>17</c:v>
                </c:pt>
                <c:pt idx="9">
                  <c:v>17</c:v>
                </c:pt>
                <c:pt idx="10">
                  <c:v>16</c:v>
                </c:pt>
                <c:pt idx="11">
                  <c:v>13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2-428B-9009-14BA6C4EEF0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'Deep Dive'!$K$1</c:f>
              <c:strCache>
                <c:ptCount val="1"/>
                <c:pt idx="0">
                  <c:v>Minifiguren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'Deep Dive'!$I$2:$I$36</c:f>
              <c:strCache>
                <c:ptCount val="35"/>
                <c:pt idx="0">
                  <c:v>City</c:v>
                </c:pt>
                <c:pt idx="1">
                  <c:v>Friends</c:v>
                </c:pt>
                <c:pt idx="2">
                  <c:v>Collectable Minifigures</c:v>
                </c:pt>
                <c:pt idx="3">
                  <c:v>Star Wars</c:v>
                </c:pt>
                <c:pt idx="4">
                  <c:v>Marvel Super Heroes</c:v>
                </c:pt>
                <c:pt idx="5">
                  <c:v>Creator</c:v>
                </c:pt>
                <c:pt idx="6">
                  <c:v>Disney</c:v>
                </c:pt>
                <c:pt idx="7">
                  <c:v>Ninjago</c:v>
                </c:pt>
                <c:pt idx="8">
                  <c:v>Super Mario</c:v>
                </c:pt>
                <c:pt idx="9">
                  <c:v>Duplo</c:v>
                </c:pt>
                <c:pt idx="10">
                  <c:v>Technic</c:v>
                </c:pt>
                <c:pt idx="11">
                  <c:v>BrickHeadz</c:v>
                </c:pt>
                <c:pt idx="12">
                  <c:v>Icons</c:v>
                </c:pt>
                <c:pt idx="13">
                  <c:v>Harry Potter</c:v>
                </c:pt>
                <c:pt idx="14">
                  <c:v>Seasonal</c:v>
                </c:pt>
                <c:pt idx="15">
                  <c:v>Minecraft</c:v>
                </c:pt>
                <c:pt idx="16">
                  <c:v>Dreamzzz</c:v>
                </c:pt>
                <c:pt idx="17">
                  <c:v>Monkie Kid</c:v>
                </c:pt>
                <c:pt idx="18">
                  <c:v>Dots</c:v>
                </c:pt>
                <c:pt idx="19">
                  <c:v>Ideas</c:v>
                </c:pt>
                <c:pt idx="20">
                  <c:v>Classic</c:v>
                </c:pt>
                <c:pt idx="21">
                  <c:v>Promotional</c:v>
                </c:pt>
                <c:pt idx="22">
                  <c:v>DC Comics Super Heroes</c:v>
                </c:pt>
                <c:pt idx="23">
                  <c:v>Jurassic World</c:v>
                </c:pt>
                <c:pt idx="24">
                  <c:v>Speed Champions</c:v>
                </c:pt>
                <c:pt idx="25">
                  <c:v>Bricklink</c:v>
                </c:pt>
                <c:pt idx="26">
                  <c:v>Sonic the Hedgehog</c:v>
                </c:pt>
                <c:pt idx="27">
                  <c:v>Avatar</c:v>
                </c:pt>
                <c:pt idx="28">
                  <c:v>Indiana Jones</c:v>
                </c:pt>
                <c:pt idx="29">
                  <c:v>Gabby's Dollhouse</c:v>
                </c:pt>
                <c:pt idx="30">
                  <c:v>Art</c:v>
                </c:pt>
                <c:pt idx="31">
                  <c:v>Education</c:v>
                </c:pt>
                <c:pt idx="32">
                  <c:v>Architecture</c:v>
                </c:pt>
                <c:pt idx="33">
                  <c:v>LEGO Games</c:v>
                </c:pt>
                <c:pt idx="34">
                  <c:v>Powered Up</c:v>
                </c:pt>
              </c:strCache>
            </c:strRef>
          </c:cat>
          <c:val>
            <c:numRef>
              <c:f>'Deep Dive'!$K$2:$K$37</c:f>
              <c:numCache>
                <c:formatCode>General</c:formatCode>
                <c:ptCount val="36"/>
                <c:pt idx="0">
                  <c:v>158</c:v>
                </c:pt>
                <c:pt idx="1">
                  <c:v>116</c:v>
                </c:pt>
                <c:pt idx="2">
                  <c:v>28</c:v>
                </c:pt>
                <c:pt idx="3">
                  <c:v>87</c:v>
                </c:pt>
                <c:pt idx="4">
                  <c:v>94</c:v>
                </c:pt>
                <c:pt idx="5">
                  <c:v>22</c:v>
                </c:pt>
                <c:pt idx="6">
                  <c:v>80</c:v>
                </c:pt>
                <c:pt idx="7">
                  <c:v>101</c:v>
                </c:pt>
                <c:pt idx="8">
                  <c:v>57</c:v>
                </c:pt>
                <c:pt idx="9">
                  <c:v>45</c:v>
                </c:pt>
                <c:pt idx="10">
                  <c:v>0</c:v>
                </c:pt>
                <c:pt idx="11">
                  <c:v>0</c:v>
                </c:pt>
                <c:pt idx="12">
                  <c:v>50</c:v>
                </c:pt>
                <c:pt idx="13">
                  <c:v>71</c:v>
                </c:pt>
                <c:pt idx="14">
                  <c:v>22</c:v>
                </c:pt>
                <c:pt idx="15">
                  <c:v>36</c:v>
                </c:pt>
                <c:pt idx="16">
                  <c:v>55</c:v>
                </c:pt>
                <c:pt idx="17">
                  <c:v>44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2</c:v>
                </c:pt>
                <c:pt idx="22">
                  <c:v>14</c:v>
                </c:pt>
                <c:pt idx="23">
                  <c:v>14</c:v>
                </c:pt>
                <c:pt idx="24">
                  <c:v>6</c:v>
                </c:pt>
                <c:pt idx="25">
                  <c:v>39</c:v>
                </c:pt>
                <c:pt idx="26">
                  <c:v>16</c:v>
                </c:pt>
                <c:pt idx="27">
                  <c:v>15</c:v>
                </c:pt>
                <c:pt idx="28">
                  <c:v>12</c:v>
                </c:pt>
                <c:pt idx="29">
                  <c:v>11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E4-429B-8B30-6C99B7FFD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88854368"/>
        <c:axId val="1471693728"/>
      </c:barChart>
      <c:catAx>
        <c:axId val="15888543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1693728"/>
        <c:crosses val="autoZero"/>
        <c:auto val="1"/>
        <c:lblAlgn val="ctr"/>
        <c:lblOffset val="100"/>
        <c:noMultiLvlLbl val="0"/>
      </c:catAx>
      <c:valAx>
        <c:axId val="14716937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888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Minifiguren</a:t>
            </a:r>
            <a:r>
              <a:rPr lang="de-DE" baseline="0"/>
              <a:t> pro Set / Minifigs im Schnitt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'Deep Dive'!$K$1</c:f>
              <c:strCache>
                <c:ptCount val="1"/>
                <c:pt idx="0">
                  <c:v>Minifiguren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'Deep Dive'!$I$2:$I$27</c:f>
              <c:strCache>
                <c:ptCount val="26"/>
                <c:pt idx="0">
                  <c:v>City</c:v>
                </c:pt>
                <c:pt idx="1">
                  <c:v>Friends</c:v>
                </c:pt>
                <c:pt idx="2">
                  <c:v>Collectable Minifigures</c:v>
                </c:pt>
                <c:pt idx="3">
                  <c:v>Star Wars</c:v>
                </c:pt>
                <c:pt idx="4">
                  <c:v>Marvel Super Heroes</c:v>
                </c:pt>
                <c:pt idx="5">
                  <c:v>Creator</c:v>
                </c:pt>
                <c:pt idx="6">
                  <c:v>Disney</c:v>
                </c:pt>
                <c:pt idx="7">
                  <c:v>Ninjago</c:v>
                </c:pt>
                <c:pt idx="8">
                  <c:v>Super Mario</c:v>
                </c:pt>
                <c:pt idx="9">
                  <c:v>Duplo</c:v>
                </c:pt>
                <c:pt idx="10">
                  <c:v>Technic</c:v>
                </c:pt>
                <c:pt idx="11">
                  <c:v>BrickHeadz</c:v>
                </c:pt>
                <c:pt idx="12">
                  <c:v>Icons</c:v>
                </c:pt>
                <c:pt idx="13">
                  <c:v>Harry Potter</c:v>
                </c:pt>
                <c:pt idx="14">
                  <c:v>Seasonal</c:v>
                </c:pt>
                <c:pt idx="15">
                  <c:v>Minecraft</c:v>
                </c:pt>
                <c:pt idx="16">
                  <c:v>Dreamzzz</c:v>
                </c:pt>
                <c:pt idx="17">
                  <c:v>Monkie Kid</c:v>
                </c:pt>
                <c:pt idx="18">
                  <c:v>Dots</c:v>
                </c:pt>
                <c:pt idx="19">
                  <c:v>Ideas</c:v>
                </c:pt>
                <c:pt idx="20">
                  <c:v>Classic</c:v>
                </c:pt>
                <c:pt idx="21">
                  <c:v>Promotional</c:v>
                </c:pt>
                <c:pt idx="22">
                  <c:v>DC Comics Super Heroes</c:v>
                </c:pt>
                <c:pt idx="23">
                  <c:v>Jurassic World</c:v>
                </c:pt>
                <c:pt idx="24">
                  <c:v>Speed Champions</c:v>
                </c:pt>
                <c:pt idx="25">
                  <c:v>Bricklink</c:v>
                </c:pt>
              </c:strCache>
            </c:strRef>
          </c:cat>
          <c:val>
            <c:numRef>
              <c:f>'Deep Dive'!$K$2:$K$27</c:f>
              <c:numCache>
                <c:formatCode>General</c:formatCode>
                <c:ptCount val="26"/>
                <c:pt idx="0">
                  <c:v>158</c:v>
                </c:pt>
                <c:pt idx="1">
                  <c:v>116</c:v>
                </c:pt>
                <c:pt idx="2">
                  <c:v>28</c:v>
                </c:pt>
                <c:pt idx="3">
                  <c:v>87</c:v>
                </c:pt>
                <c:pt idx="4">
                  <c:v>94</c:v>
                </c:pt>
                <c:pt idx="5">
                  <c:v>22</c:v>
                </c:pt>
                <c:pt idx="6">
                  <c:v>80</c:v>
                </c:pt>
                <c:pt idx="7">
                  <c:v>101</c:v>
                </c:pt>
                <c:pt idx="8">
                  <c:v>57</c:v>
                </c:pt>
                <c:pt idx="9">
                  <c:v>45</c:v>
                </c:pt>
                <c:pt idx="10">
                  <c:v>0</c:v>
                </c:pt>
                <c:pt idx="11">
                  <c:v>0</c:v>
                </c:pt>
                <c:pt idx="12">
                  <c:v>50</c:v>
                </c:pt>
                <c:pt idx="13">
                  <c:v>71</c:v>
                </c:pt>
                <c:pt idx="14">
                  <c:v>22</c:v>
                </c:pt>
                <c:pt idx="15">
                  <c:v>36</c:v>
                </c:pt>
                <c:pt idx="16">
                  <c:v>55</c:v>
                </c:pt>
                <c:pt idx="17">
                  <c:v>44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2</c:v>
                </c:pt>
                <c:pt idx="22">
                  <c:v>14</c:v>
                </c:pt>
                <c:pt idx="23">
                  <c:v>14</c:v>
                </c:pt>
                <c:pt idx="24">
                  <c:v>6</c:v>
                </c:pt>
                <c:pt idx="2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9-425B-AC8E-B38CA95E3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8398880"/>
        <c:axId val="332849680"/>
      </c:barChart>
      <c:lineChart>
        <c:grouping val="standard"/>
        <c:varyColors val="0"/>
        <c:ser>
          <c:idx val="1"/>
          <c:order val="1"/>
          <c:tx>
            <c:strRef>
              <c:f>'Deep Dive'!$L$1</c:f>
              <c:strCache>
                <c:ptCount val="1"/>
                <c:pt idx="0">
                  <c:v>Minifigs/Schnitt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'Deep Dive'!$I$2:$I$27</c:f>
              <c:strCache>
                <c:ptCount val="26"/>
                <c:pt idx="0">
                  <c:v>City</c:v>
                </c:pt>
                <c:pt idx="1">
                  <c:v>Friends</c:v>
                </c:pt>
                <c:pt idx="2">
                  <c:v>Collectable Minifigures</c:v>
                </c:pt>
                <c:pt idx="3">
                  <c:v>Star Wars</c:v>
                </c:pt>
                <c:pt idx="4">
                  <c:v>Marvel Super Heroes</c:v>
                </c:pt>
                <c:pt idx="5">
                  <c:v>Creator</c:v>
                </c:pt>
                <c:pt idx="6">
                  <c:v>Disney</c:v>
                </c:pt>
                <c:pt idx="7">
                  <c:v>Ninjago</c:v>
                </c:pt>
                <c:pt idx="8">
                  <c:v>Super Mario</c:v>
                </c:pt>
                <c:pt idx="9">
                  <c:v>Duplo</c:v>
                </c:pt>
                <c:pt idx="10">
                  <c:v>Technic</c:v>
                </c:pt>
                <c:pt idx="11">
                  <c:v>BrickHeadz</c:v>
                </c:pt>
                <c:pt idx="12">
                  <c:v>Icons</c:v>
                </c:pt>
                <c:pt idx="13">
                  <c:v>Harry Potter</c:v>
                </c:pt>
                <c:pt idx="14">
                  <c:v>Seasonal</c:v>
                </c:pt>
                <c:pt idx="15">
                  <c:v>Minecraft</c:v>
                </c:pt>
                <c:pt idx="16">
                  <c:v>Dreamzzz</c:v>
                </c:pt>
                <c:pt idx="17">
                  <c:v>Monkie Kid</c:v>
                </c:pt>
                <c:pt idx="18">
                  <c:v>Dots</c:v>
                </c:pt>
                <c:pt idx="19">
                  <c:v>Ideas</c:v>
                </c:pt>
                <c:pt idx="20">
                  <c:v>Classic</c:v>
                </c:pt>
                <c:pt idx="21">
                  <c:v>Promotional</c:v>
                </c:pt>
                <c:pt idx="22">
                  <c:v>DC Comics Super Heroes</c:v>
                </c:pt>
                <c:pt idx="23">
                  <c:v>Jurassic World</c:v>
                </c:pt>
                <c:pt idx="24">
                  <c:v>Speed Champions</c:v>
                </c:pt>
                <c:pt idx="25">
                  <c:v>Bricklink</c:v>
                </c:pt>
              </c:strCache>
            </c:strRef>
          </c:cat>
          <c:val>
            <c:numRef>
              <c:f>'Deep Dive'!$L$2:$L$27</c:f>
              <c:numCache>
                <c:formatCode>General</c:formatCode>
                <c:ptCount val="26"/>
                <c:pt idx="0">
                  <c:v>3.16</c:v>
                </c:pt>
                <c:pt idx="1">
                  <c:v>2.8292682926829267</c:v>
                </c:pt>
                <c:pt idx="2">
                  <c:v>0.82352941176470584</c:v>
                </c:pt>
                <c:pt idx="3">
                  <c:v>2.6363636363636362</c:v>
                </c:pt>
                <c:pt idx="4">
                  <c:v>3.3571428571428572</c:v>
                </c:pt>
                <c:pt idx="5">
                  <c:v>0.7857142857142857</c:v>
                </c:pt>
                <c:pt idx="6">
                  <c:v>3.0769230769230771</c:v>
                </c:pt>
                <c:pt idx="7">
                  <c:v>3.8846153846153846</c:v>
                </c:pt>
                <c:pt idx="8">
                  <c:v>2.2799999999999998</c:v>
                </c:pt>
                <c:pt idx="9">
                  <c:v>2.0454545454545454</c:v>
                </c:pt>
                <c:pt idx="10">
                  <c:v>0</c:v>
                </c:pt>
                <c:pt idx="11">
                  <c:v>0</c:v>
                </c:pt>
                <c:pt idx="12">
                  <c:v>2.9411764705882355</c:v>
                </c:pt>
                <c:pt idx="13">
                  <c:v>4.1764705882352944</c:v>
                </c:pt>
                <c:pt idx="14">
                  <c:v>1.375</c:v>
                </c:pt>
                <c:pt idx="15">
                  <c:v>2.7692307692307692</c:v>
                </c:pt>
                <c:pt idx="16">
                  <c:v>4.583333333333333</c:v>
                </c:pt>
                <c:pt idx="17">
                  <c:v>4.4000000000000004</c:v>
                </c:pt>
                <c:pt idx="18">
                  <c:v>0</c:v>
                </c:pt>
                <c:pt idx="19">
                  <c:v>2.7777777777777777</c:v>
                </c:pt>
                <c:pt idx="20">
                  <c:v>0</c:v>
                </c:pt>
                <c:pt idx="21">
                  <c:v>0.22222222222222221</c:v>
                </c:pt>
                <c:pt idx="22">
                  <c:v>2</c:v>
                </c:pt>
                <c:pt idx="23">
                  <c:v>2.3333333333333335</c:v>
                </c:pt>
                <c:pt idx="24">
                  <c:v>1</c:v>
                </c:pt>
                <c:pt idx="25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D9-425B-AC8E-B38CA95E3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883648"/>
        <c:axId val="332848688"/>
      </c:lineChart>
      <c:catAx>
        <c:axId val="147839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849680"/>
        <c:crosses val="autoZero"/>
        <c:auto val="1"/>
        <c:lblAlgn val="ctr"/>
        <c:lblOffset val="100"/>
        <c:noMultiLvlLbl val="0"/>
      </c:catAx>
      <c:valAx>
        <c:axId val="33284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8398880"/>
        <c:crosses val="autoZero"/>
        <c:crossBetween val="between"/>
      </c:valAx>
      <c:valAx>
        <c:axId val="3328486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88883648"/>
        <c:crosses val="max"/>
        <c:crossBetween val="between"/>
      </c:valAx>
      <c:catAx>
        <c:axId val="15888836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32848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Minifigs pro Jahr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Tabelle1!$C$2</c:f>
              <c:strCache>
                <c:ptCount val="1"/>
                <c:pt idx="0">
                  <c:v>Minifigs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Tabelle1!$A$3:$A$8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Tabelle1!$C$3:$C$8</c:f>
              <c:numCache>
                <c:formatCode>General</c:formatCode>
                <c:ptCount val="6"/>
                <c:pt idx="0">
                  <c:v>883</c:v>
                </c:pt>
                <c:pt idx="1">
                  <c:v>972</c:v>
                </c:pt>
                <c:pt idx="2">
                  <c:v>941</c:v>
                </c:pt>
                <c:pt idx="3">
                  <c:v>1064</c:v>
                </c:pt>
                <c:pt idx="4">
                  <c:v>983</c:v>
                </c:pt>
                <c:pt idx="5">
                  <c:v>1223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3-4A31-A43C-3B6D2AD924F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60408176"/>
        <c:axId val="1393574688"/>
      </c:barChart>
      <c:catAx>
        <c:axId val="186040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3574688"/>
        <c:crosses val="autoZero"/>
        <c:auto val="1"/>
        <c:lblAlgn val="ctr"/>
        <c:lblOffset val="100"/>
        <c:noMultiLvlLbl val="0"/>
      </c:catAx>
      <c:valAx>
        <c:axId val="139357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040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'Deep Dive'!$K$1</c:f>
              <c:strCache>
                <c:ptCount val="1"/>
                <c:pt idx="0">
                  <c:v>Minifiguren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'Deep Dive'!$I$2:$I$36</c:f>
              <c:strCache>
                <c:ptCount val="35"/>
                <c:pt idx="0">
                  <c:v>City</c:v>
                </c:pt>
                <c:pt idx="1">
                  <c:v>Friends</c:v>
                </c:pt>
                <c:pt idx="2">
                  <c:v>Collectable Minifigures</c:v>
                </c:pt>
                <c:pt idx="3">
                  <c:v>Star Wars</c:v>
                </c:pt>
                <c:pt idx="4">
                  <c:v>Marvel Super Heroes</c:v>
                </c:pt>
                <c:pt idx="5">
                  <c:v>Creator</c:v>
                </c:pt>
                <c:pt idx="6">
                  <c:v>Disney</c:v>
                </c:pt>
                <c:pt idx="7">
                  <c:v>Ninjago</c:v>
                </c:pt>
                <c:pt idx="8">
                  <c:v>Super Mario</c:v>
                </c:pt>
                <c:pt idx="9">
                  <c:v>Duplo</c:v>
                </c:pt>
                <c:pt idx="10">
                  <c:v>Technic</c:v>
                </c:pt>
                <c:pt idx="11">
                  <c:v>BrickHeadz</c:v>
                </c:pt>
                <c:pt idx="12">
                  <c:v>Icons</c:v>
                </c:pt>
                <c:pt idx="13">
                  <c:v>Harry Potter</c:v>
                </c:pt>
                <c:pt idx="14">
                  <c:v>Seasonal</c:v>
                </c:pt>
                <c:pt idx="15">
                  <c:v>Minecraft</c:v>
                </c:pt>
                <c:pt idx="16">
                  <c:v>Dreamzzz</c:v>
                </c:pt>
                <c:pt idx="17">
                  <c:v>Monkie Kid</c:v>
                </c:pt>
                <c:pt idx="18">
                  <c:v>Dots</c:v>
                </c:pt>
                <c:pt idx="19">
                  <c:v>Ideas</c:v>
                </c:pt>
                <c:pt idx="20">
                  <c:v>Classic</c:v>
                </c:pt>
                <c:pt idx="21">
                  <c:v>Promotional</c:v>
                </c:pt>
                <c:pt idx="22">
                  <c:v>DC Comics Super Heroes</c:v>
                </c:pt>
                <c:pt idx="23">
                  <c:v>Jurassic World</c:v>
                </c:pt>
                <c:pt idx="24">
                  <c:v>Speed Champions</c:v>
                </c:pt>
                <c:pt idx="25">
                  <c:v>Bricklink</c:v>
                </c:pt>
                <c:pt idx="26">
                  <c:v>Sonic the Hedgehog</c:v>
                </c:pt>
                <c:pt idx="27">
                  <c:v>Avatar</c:v>
                </c:pt>
                <c:pt idx="28">
                  <c:v>Indiana Jones</c:v>
                </c:pt>
                <c:pt idx="29">
                  <c:v>Gabby's Dollhouse</c:v>
                </c:pt>
                <c:pt idx="30">
                  <c:v>Art</c:v>
                </c:pt>
                <c:pt idx="31">
                  <c:v>Education</c:v>
                </c:pt>
                <c:pt idx="32">
                  <c:v>Architecture</c:v>
                </c:pt>
                <c:pt idx="33">
                  <c:v>LEGO Games</c:v>
                </c:pt>
                <c:pt idx="34">
                  <c:v>Powered Up</c:v>
                </c:pt>
              </c:strCache>
            </c:strRef>
          </c:cat>
          <c:val>
            <c:numRef>
              <c:f>'Deep Dive'!$K$2:$K$37</c:f>
              <c:numCache>
                <c:formatCode>General</c:formatCode>
                <c:ptCount val="36"/>
                <c:pt idx="0">
                  <c:v>158</c:v>
                </c:pt>
                <c:pt idx="1">
                  <c:v>116</c:v>
                </c:pt>
                <c:pt idx="2">
                  <c:v>28</c:v>
                </c:pt>
                <c:pt idx="3">
                  <c:v>87</c:v>
                </c:pt>
                <c:pt idx="4">
                  <c:v>94</c:v>
                </c:pt>
                <c:pt idx="5">
                  <c:v>22</c:v>
                </c:pt>
                <c:pt idx="6">
                  <c:v>80</c:v>
                </c:pt>
                <c:pt idx="7">
                  <c:v>101</c:v>
                </c:pt>
                <c:pt idx="8">
                  <c:v>57</c:v>
                </c:pt>
                <c:pt idx="9">
                  <c:v>45</c:v>
                </c:pt>
                <c:pt idx="10">
                  <c:v>0</c:v>
                </c:pt>
                <c:pt idx="11">
                  <c:v>0</c:v>
                </c:pt>
                <c:pt idx="12">
                  <c:v>50</c:v>
                </c:pt>
                <c:pt idx="13">
                  <c:v>71</c:v>
                </c:pt>
                <c:pt idx="14">
                  <c:v>22</c:v>
                </c:pt>
                <c:pt idx="15">
                  <c:v>36</c:v>
                </c:pt>
                <c:pt idx="16">
                  <c:v>55</c:v>
                </c:pt>
                <c:pt idx="17">
                  <c:v>44</c:v>
                </c:pt>
                <c:pt idx="18">
                  <c:v>0</c:v>
                </c:pt>
                <c:pt idx="19">
                  <c:v>25</c:v>
                </c:pt>
                <c:pt idx="20">
                  <c:v>0</c:v>
                </c:pt>
                <c:pt idx="21">
                  <c:v>2</c:v>
                </c:pt>
                <c:pt idx="22">
                  <c:v>14</c:v>
                </c:pt>
                <c:pt idx="23">
                  <c:v>14</c:v>
                </c:pt>
                <c:pt idx="24">
                  <c:v>6</c:v>
                </c:pt>
                <c:pt idx="25">
                  <c:v>39</c:v>
                </c:pt>
                <c:pt idx="26">
                  <c:v>16</c:v>
                </c:pt>
                <c:pt idx="27">
                  <c:v>15</c:v>
                </c:pt>
                <c:pt idx="28">
                  <c:v>12</c:v>
                </c:pt>
                <c:pt idx="29">
                  <c:v>11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D-421E-82C4-62215B1E4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axId val="1588854368"/>
        <c:axId val="1471693728"/>
      </c:barChart>
      <c:catAx>
        <c:axId val="15888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1693728"/>
        <c:crosses val="autoZero"/>
        <c:auto val="1"/>
        <c:lblAlgn val="ctr"/>
        <c:lblOffset val="100"/>
        <c:noMultiLvlLbl val="0"/>
      </c:catAx>
      <c:valAx>
        <c:axId val="147169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888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'Deep Dive'!$L$1</c:f>
              <c:strCache>
                <c:ptCount val="1"/>
                <c:pt idx="0">
                  <c:v>Minifigs/Schnitt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'Deep Dive'!$I$2:$I$21</c:f>
              <c:strCache>
                <c:ptCount val="20"/>
                <c:pt idx="0">
                  <c:v>City</c:v>
                </c:pt>
                <c:pt idx="1">
                  <c:v>Friends</c:v>
                </c:pt>
                <c:pt idx="2">
                  <c:v>Collectable Minifigures</c:v>
                </c:pt>
                <c:pt idx="3">
                  <c:v>Star Wars</c:v>
                </c:pt>
                <c:pt idx="4">
                  <c:v>Marvel Super Heroes</c:v>
                </c:pt>
                <c:pt idx="5">
                  <c:v>Creator</c:v>
                </c:pt>
                <c:pt idx="6">
                  <c:v>Disney</c:v>
                </c:pt>
                <c:pt idx="7">
                  <c:v>Ninjago</c:v>
                </c:pt>
                <c:pt idx="8">
                  <c:v>Super Mario</c:v>
                </c:pt>
                <c:pt idx="9">
                  <c:v>Duplo</c:v>
                </c:pt>
                <c:pt idx="10">
                  <c:v>Technic</c:v>
                </c:pt>
                <c:pt idx="11">
                  <c:v>BrickHeadz</c:v>
                </c:pt>
                <c:pt idx="12">
                  <c:v>Icons</c:v>
                </c:pt>
                <c:pt idx="13">
                  <c:v>Harry Potter</c:v>
                </c:pt>
                <c:pt idx="14">
                  <c:v>Seasonal</c:v>
                </c:pt>
                <c:pt idx="15">
                  <c:v>Minecraft</c:v>
                </c:pt>
                <c:pt idx="16">
                  <c:v>Dreamzzz</c:v>
                </c:pt>
                <c:pt idx="17">
                  <c:v>Monkie Kid</c:v>
                </c:pt>
                <c:pt idx="18">
                  <c:v>Dots</c:v>
                </c:pt>
                <c:pt idx="19">
                  <c:v>Ideas</c:v>
                </c:pt>
              </c:strCache>
            </c:strRef>
          </c:cat>
          <c:val>
            <c:numRef>
              <c:f>'Deep Dive'!$L$2:$L$21</c:f>
              <c:numCache>
                <c:formatCode>General</c:formatCode>
                <c:ptCount val="20"/>
                <c:pt idx="0">
                  <c:v>3.16</c:v>
                </c:pt>
                <c:pt idx="1">
                  <c:v>2.8292682926829267</c:v>
                </c:pt>
                <c:pt idx="2">
                  <c:v>0.82352941176470584</c:v>
                </c:pt>
                <c:pt idx="3">
                  <c:v>2.6363636363636362</c:v>
                </c:pt>
                <c:pt idx="4">
                  <c:v>3.3571428571428572</c:v>
                </c:pt>
                <c:pt idx="5">
                  <c:v>0.7857142857142857</c:v>
                </c:pt>
                <c:pt idx="6">
                  <c:v>3.0769230769230771</c:v>
                </c:pt>
                <c:pt idx="7">
                  <c:v>3.8846153846153846</c:v>
                </c:pt>
                <c:pt idx="8">
                  <c:v>2.2799999999999998</c:v>
                </c:pt>
                <c:pt idx="9">
                  <c:v>2.0454545454545454</c:v>
                </c:pt>
                <c:pt idx="10">
                  <c:v>0</c:v>
                </c:pt>
                <c:pt idx="11">
                  <c:v>0</c:v>
                </c:pt>
                <c:pt idx="12">
                  <c:v>2.9411764705882355</c:v>
                </c:pt>
                <c:pt idx="13">
                  <c:v>4.1764705882352944</c:v>
                </c:pt>
                <c:pt idx="14">
                  <c:v>1.375</c:v>
                </c:pt>
                <c:pt idx="15">
                  <c:v>2.7692307692307692</c:v>
                </c:pt>
                <c:pt idx="16">
                  <c:v>4.583333333333333</c:v>
                </c:pt>
                <c:pt idx="17">
                  <c:v>4.4000000000000004</c:v>
                </c:pt>
                <c:pt idx="18">
                  <c:v>0</c:v>
                </c:pt>
                <c:pt idx="19">
                  <c:v>2.7777777777777777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4-4B63-9AE4-CDCA7C7A1B0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78392160"/>
        <c:axId val="482441360"/>
      </c:barChart>
      <c:catAx>
        <c:axId val="147839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2441360"/>
        <c:crosses val="autoZero"/>
        <c:auto val="1"/>
        <c:lblAlgn val="ctr"/>
        <c:lblOffset val="100"/>
        <c:noMultiLvlLbl val="0"/>
      </c:catAx>
      <c:valAx>
        <c:axId val="48244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839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'Deep Dive'!$M$1</c:f>
              <c:strCache>
                <c:ptCount val="1"/>
                <c:pt idx="0">
                  <c:v>Preis/Summe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'Deep Dive'!$I$2:$I$33</c:f>
              <c:strCache>
                <c:ptCount val="32"/>
                <c:pt idx="0">
                  <c:v>City</c:v>
                </c:pt>
                <c:pt idx="1">
                  <c:v>Friends</c:v>
                </c:pt>
                <c:pt idx="2">
                  <c:v>Collectable Minifigures</c:v>
                </c:pt>
                <c:pt idx="3">
                  <c:v>Star Wars</c:v>
                </c:pt>
                <c:pt idx="4">
                  <c:v>Marvel Super Heroes</c:v>
                </c:pt>
                <c:pt idx="5">
                  <c:v>Creator</c:v>
                </c:pt>
                <c:pt idx="6">
                  <c:v>Disney</c:v>
                </c:pt>
                <c:pt idx="7">
                  <c:v>Ninjago</c:v>
                </c:pt>
                <c:pt idx="8">
                  <c:v>Super Mario</c:v>
                </c:pt>
                <c:pt idx="9">
                  <c:v>Duplo</c:v>
                </c:pt>
                <c:pt idx="10">
                  <c:v>Technic</c:v>
                </c:pt>
                <c:pt idx="11">
                  <c:v>BrickHeadz</c:v>
                </c:pt>
                <c:pt idx="12">
                  <c:v>Icons</c:v>
                </c:pt>
                <c:pt idx="13">
                  <c:v>Harry Potter</c:v>
                </c:pt>
                <c:pt idx="14">
                  <c:v>Seasonal</c:v>
                </c:pt>
                <c:pt idx="15">
                  <c:v>Minecraft</c:v>
                </c:pt>
                <c:pt idx="16">
                  <c:v>Dreamzzz</c:v>
                </c:pt>
                <c:pt idx="17">
                  <c:v>Monkie Kid</c:v>
                </c:pt>
                <c:pt idx="18">
                  <c:v>Dots</c:v>
                </c:pt>
                <c:pt idx="19">
                  <c:v>Ideas</c:v>
                </c:pt>
                <c:pt idx="20">
                  <c:v>Classic</c:v>
                </c:pt>
                <c:pt idx="21">
                  <c:v>Promotional</c:v>
                </c:pt>
                <c:pt idx="22">
                  <c:v>DC Comics Super Heroes</c:v>
                </c:pt>
                <c:pt idx="23">
                  <c:v>Jurassic World</c:v>
                </c:pt>
                <c:pt idx="24">
                  <c:v>Speed Champions</c:v>
                </c:pt>
                <c:pt idx="25">
                  <c:v>Bricklink</c:v>
                </c:pt>
                <c:pt idx="26">
                  <c:v>Sonic the Hedgehog</c:v>
                </c:pt>
                <c:pt idx="27">
                  <c:v>Avatar</c:v>
                </c:pt>
                <c:pt idx="28">
                  <c:v>Indiana Jones</c:v>
                </c:pt>
                <c:pt idx="29">
                  <c:v>Gabby's Dollhouse</c:v>
                </c:pt>
                <c:pt idx="30">
                  <c:v>Art</c:v>
                </c:pt>
                <c:pt idx="31">
                  <c:v>Education</c:v>
                </c:pt>
              </c:strCache>
            </c:strRef>
          </c:cat>
          <c:val>
            <c:numRef>
              <c:f>'Deep Dive'!$M$2:$M$33</c:f>
              <c:numCache>
                <c:formatCode>_("€"* #,##0.00_);_("€"* \(#,##0.00\);_("€"* "-"??_);_(@_)</c:formatCode>
                <c:ptCount val="32"/>
                <c:pt idx="0">
                  <c:v>1985.5700000000002</c:v>
                </c:pt>
                <c:pt idx="1">
                  <c:v>1924.6300000000003</c:v>
                </c:pt>
                <c:pt idx="2">
                  <c:v>119.69999999999996</c:v>
                </c:pt>
                <c:pt idx="3">
                  <c:v>2743.7099999999991</c:v>
                </c:pt>
                <c:pt idx="4">
                  <c:v>1909.73</c:v>
                </c:pt>
                <c:pt idx="5">
                  <c:v>612.84</c:v>
                </c:pt>
                <c:pt idx="6">
                  <c:v>1740.7700000000002</c:v>
                </c:pt>
                <c:pt idx="7">
                  <c:v>1434.76</c:v>
                </c:pt>
                <c:pt idx="8">
                  <c:v>809.7600000000001</c:v>
                </c:pt>
                <c:pt idx="9">
                  <c:v>876.81000000000006</c:v>
                </c:pt>
                <c:pt idx="10">
                  <c:v>2112.83</c:v>
                </c:pt>
                <c:pt idx="11">
                  <c:v>309.83000000000004</c:v>
                </c:pt>
                <c:pt idx="12">
                  <c:v>2132.8799999999997</c:v>
                </c:pt>
                <c:pt idx="13">
                  <c:v>1352.8500000000001</c:v>
                </c:pt>
                <c:pt idx="14">
                  <c:v>301.89999999999998</c:v>
                </c:pt>
                <c:pt idx="15">
                  <c:v>494.89000000000004</c:v>
                </c:pt>
                <c:pt idx="16">
                  <c:v>703.89</c:v>
                </c:pt>
                <c:pt idx="17">
                  <c:v>715.91</c:v>
                </c:pt>
                <c:pt idx="18">
                  <c:v>202.91</c:v>
                </c:pt>
                <c:pt idx="19">
                  <c:v>1079.93</c:v>
                </c:pt>
                <c:pt idx="20">
                  <c:v>319.93</c:v>
                </c:pt>
                <c:pt idx="21">
                  <c:v>79.989999999999995</c:v>
                </c:pt>
                <c:pt idx="22">
                  <c:v>550.95000000000005</c:v>
                </c:pt>
                <c:pt idx="23">
                  <c:v>332.95</c:v>
                </c:pt>
                <c:pt idx="24">
                  <c:v>144.94999999999999</c:v>
                </c:pt>
                <c:pt idx="25">
                  <c:v>1099.95</c:v>
                </c:pt>
                <c:pt idx="26">
                  <c:v>295.95</c:v>
                </c:pt>
                <c:pt idx="27">
                  <c:v>294.95</c:v>
                </c:pt>
                <c:pt idx="28">
                  <c:v>224.97000000000003</c:v>
                </c:pt>
                <c:pt idx="29">
                  <c:v>140.95999999999998</c:v>
                </c:pt>
                <c:pt idx="30">
                  <c:v>349.97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B-4846-8C97-94EEEF909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88881728"/>
        <c:axId val="1593128704"/>
      </c:barChart>
      <c:catAx>
        <c:axId val="158888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93128704"/>
        <c:crosses val="autoZero"/>
        <c:auto val="1"/>
        <c:lblAlgn val="ctr"/>
        <c:lblOffset val="100"/>
        <c:noMultiLvlLbl val="0"/>
      </c:catAx>
      <c:valAx>
        <c:axId val="159312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8888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'Deep Dive'!$N$1</c:f>
              <c:strCache>
                <c:ptCount val="1"/>
                <c:pt idx="0">
                  <c:v>Preis/Schnitt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'Deep Dive'!$I$2:$I$36</c:f>
              <c:strCache>
                <c:ptCount val="35"/>
                <c:pt idx="0">
                  <c:v>City</c:v>
                </c:pt>
                <c:pt idx="1">
                  <c:v>Friends</c:v>
                </c:pt>
                <c:pt idx="2">
                  <c:v>Collectable Minifigures</c:v>
                </c:pt>
                <c:pt idx="3">
                  <c:v>Star Wars</c:v>
                </c:pt>
                <c:pt idx="4">
                  <c:v>Marvel Super Heroes</c:v>
                </c:pt>
                <c:pt idx="5">
                  <c:v>Creator</c:v>
                </c:pt>
                <c:pt idx="6">
                  <c:v>Disney</c:v>
                </c:pt>
                <c:pt idx="7">
                  <c:v>Ninjago</c:v>
                </c:pt>
                <c:pt idx="8">
                  <c:v>Super Mario</c:v>
                </c:pt>
                <c:pt idx="9">
                  <c:v>Duplo</c:v>
                </c:pt>
                <c:pt idx="10">
                  <c:v>Technic</c:v>
                </c:pt>
                <c:pt idx="11">
                  <c:v>BrickHeadz</c:v>
                </c:pt>
                <c:pt idx="12">
                  <c:v>Icons</c:v>
                </c:pt>
                <c:pt idx="13">
                  <c:v>Harry Potter</c:v>
                </c:pt>
                <c:pt idx="14">
                  <c:v>Seasonal</c:v>
                </c:pt>
                <c:pt idx="15">
                  <c:v>Minecraft</c:v>
                </c:pt>
                <c:pt idx="16">
                  <c:v>Dreamzzz</c:v>
                </c:pt>
                <c:pt idx="17">
                  <c:v>Monkie Kid</c:v>
                </c:pt>
                <c:pt idx="18">
                  <c:v>Dots</c:v>
                </c:pt>
                <c:pt idx="19">
                  <c:v>Ideas</c:v>
                </c:pt>
                <c:pt idx="20">
                  <c:v>Classic</c:v>
                </c:pt>
                <c:pt idx="21">
                  <c:v>Promotional</c:v>
                </c:pt>
                <c:pt idx="22">
                  <c:v>DC Comics Super Heroes</c:v>
                </c:pt>
                <c:pt idx="23">
                  <c:v>Jurassic World</c:v>
                </c:pt>
                <c:pt idx="24">
                  <c:v>Speed Champions</c:v>
                </c:pt>
                <c:pt idx="25">
                  <c:v>Bricklink</c:v>
                </c:pt>
                <c:pt idx="26">
                  <c:v>Sonic the Hedgehog</c:v>
                </c:pt>
                <c:pt idx="27">
                  <c:v>Avatar</c:v>
                </c:pt>
                <c:pt idx="28">
                  <c:v>Indiana Jones</c:v>
                </c:pt>
                <c:pt idx="29">
                  <c:v>Gabby's Dollhouse</c:v>
                </c:pt>
                <c:pt idx="30">
                  <c:v>Art</c:v>
                </c:pt>
                <c:pt idx="31">
                  <c:v>Education</c:v>
                </c:pt>
                <c:pt idx="32">
                  <c:v>Architecture</c:v>
                </c:pt>
                <c:pt idx="33">
                  <c:v>LEGO Games</c:v>
                </c:pt>
                <c:pt idx="34">
                  <c:v>Powered Up</c:v>
                </c:pt>
              </c:strCache>
            </c:strRef>
          </c:cat>
          <c:val>
            <c:numRef>
              <c:f>'Deep Dive'!$N$2:$N$37</c:f>
              <c:numCache>
                <c:formatCode>_("€"* #,##0.00_);_("€"* \(#,##0.00\);_("€"* "-"??_);_(@_)</c:formatCode>
                <c:ptCount val="36"/>
                <c:pt idx="0">
                  <c:v>39.711400000000005</c:v>
                </c:pt>
                <c:pt idx="1">
                  <c:v>46.942195121951229</c:v>
                </c:pt>
                <c:pt idx="2">
                  <c:v>3.5205882352941167</c:v>
                </c:pt>
                <c:pt idx="3">
                  <c:v>83.142727272727242</c:v>
                </c:pt>
                <c:pt idx="4">
                  <c:v>68.204642857142858</c:v>
                </c:pt>
                <c:pt idx="5">
                  <c:v>21.887142857142859</c:v>
                </c:pt>
                <c:pt idx="6">
                  <c:v>66.952692307692317</c:v>
                </c:pt>
                <c:pt idx="7">
                  <c:v>55.183076923076925</c:v>
                </c:pt>
                <c:pt idx="8">
                  <c:v>32.390400000000007</c:v>
                </c:pt>
                <c:pt idx="9">
                  <c:v>39.855000000000004</c:v>
                </c:pt>
                <c:pt idx="10">
                  <c:v>117.37944444444445</c:v>
                </c:pt>
                <c:pt idx="11">
                  <c:v>17.212777777777781</c:v>
                </c:pt>
                <c:pt idx="12">
                  <c:v>125.46352941176468</c:v>
                </c:pt>
                <c:pt idx="13">
                  <c:v>79.579411764705895</c:v>
                </c:pt>
                <c:pt idx="14">
                  <c:v>18.868749999999999</c:v>
                </c:pt>
                <c:pt idx="15">
                  <c:v>38.068461538461541</c:v>
                </c:pt>
                <c:pt idx="16">
                  <c:v>58.657499999999999</c:v>
                </c:pt>
                <c:pt idx="17">
                  <c:v>71.590999999999994</c:v>
                </c:pt>
                <c:pt idx="18">
                  <c:v>20.291</c:v>
                </c:pt>
                <c:pt idx="19">
                  <c:v>119.99222222222222</c:v>
                </c:pt>
                <c:pt idx="20">
                  <c:v>35.547777777777782</c:v>
                </c:pt>
                <c:pt idx="21">
                  <c:v>8.887777777777778</c:v>
                </c:pt>
                <c:pt idx="22">
                  <c:v>78.70714285714287</c:v>
                </c:pt>
                <c:pt idx="23">
                  <c:v>55.491666666666667</c:v>
                </c:pt>
                <c:pt idx="24">
                  <c:v>24.158333333333331</c:v>
                </c:pt>
                <c:pt idx="25">
                  <c:v>219.99</c:v>
                </c:pt>
                <c:pt idx="26">
                  <c:v>59.19</c:v>
                </c:pt>
                <c:pt idx="27">
                  <c:v>58.989999999999995</c:v>
                </c:pt>
                <c:pt idx="28">
                  <c:v>56.242500000000007</c:v>
                </c:pt>
                <c:pt idx="29">
                  <c:v>35.239999999999995</c:v>
                </c:pt>
                <c:pt idx="30">
                  <c:v>116.65666666666668</c:v>
                </c:pt>
                <c:pt idx="31">
                  <c:v>0</c:v>
                </c:pt>
                <c:pt idx="32">
                  <c:v>79.995000000000005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9-416F-B591-0F00C7FA3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88877888"/>
        <c:axId val="345135200"/>
      </c:barChart>
      <c:catAx>
        <c:axId val="15888778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5135200"/>
        <c:crosses val="autoZero"/>
        <c:auto val="1"/>
        <c:lblAlgn val="ctr"/>
        <c:lblOffset val="100"/>
        <c:noMultiLvlLbl val="0"/>
      </c:catAx>
      <c:valAx>
        <c:axId val="3451352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8887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Gesamtpreis pro Themenreihe / Durchschnittspreis</a:t>
            </a:r>
            <a:r>
              <a:rPr lang="de-DE" baseline="0"/>
              <a:t> von Sets in Themenreihe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'Deep Dive'!$J$1</c:f>
              <c:strCache>
                <c:ptCount val="1"/>
                <c:pt idx="0">
                  <c:v>Sets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'Deep Dive'!$I$2:$I$36</c:f>
              <c:strCache>
                <c:ptCount val="35"/>
                <c:pt idx="0">
                  <c:v>City</c:v>
                </c:pt>
                <c:pt idx="1">
                  <c:v>Friends</c:v>
                </c:pt>
                <c:pt idx="2">
                  <c:v>Collectable Minifigures</c:v>
                </c:pt>
                <c:pt idx="3">
                  <c:v>Star Wars</c:v>
                </c:pt>
                <c:pt idx="4">
                  <c:v>Marvel Super Heroes</c:v>
                </c:pt>
                <c:pt idx="5">
                  <c:v>Creator</c:v>
                </c:pt>
                <c:pt idx="6">
                  <c:v>Disney</c:v>
                </c:pt>
                <c:pt idx="7">
                  <c:v>Ninjago</c:v>
                </c:pt>
                <c:pt idx="8">
                  <c:v>Super Mario</c:v>
                </c:pt>
                <c:pt idx="9">
                  <c:v>Duplo</c:v>
                </c:pt>
                <c:pt idx="10">
                  <c:v>Technic</c:v>
                </c:pt>
                <c:pt idx="11">
                  <c:v>BrickHeadz</c:v>
                </c:pt>
                <c:pt idx="12">
                  <c:v>Icons</c:v>
                </c:pt>
                <c:pt idx="13">
                  <c:v>Harry Potter</c:v>
                </c:pt>
                <c:pt idx="14">
                  <c:v>Seasonal</c:v>
                </c:pt>
                <c:pt idx="15">
                  <c:v>Minecraft</c:v>
                </c:pt>
                <c:pt idx="16">
                  <c:v>Dreamzzz</c:v>
                </c:pt>
                <c:pt idx="17">
                  <c:v>Monkie Kid</c:v>
                </c:pt>
                <c:pt idx="18">
                  <c:v>Dots</c:v>
                </c:pt>
                <c:pt idx="19">
                  <c:v>Ideas</c:v>
                </c:pt>
                <c:pt idx="20">
                  <c:v>Classic</c:v>
                </c:pt>
                <c:pt idx="21">
                  <c:v>Promotional</c:v>
                </c:pt>
                <c:pt idx="22">
                  <c:v>DC Comics Super Heroes</c:v>
                </c:pt>
                <c:pt idx="23">
                  <c:v>Jurassic World</c:v>
                </c:pt>
                <c:pt idx="24">
                  <c:v>Speed Champions</c:v>
                </c:pt>
                <c:pt idx="25">
                  <c:v>Bricklink</c:v>
                </c:pt>
                <c:pt idx="26">
                  <c:v>Sonic the Hedgehog</c:v>
                </c:pt>
                <c:pt idx="27">
                  <c:v>Avatar</c:v>
                </c:pt>
                <c:pt idx="28">
                  <c:v>Indiana Jones</c:v>
                </c:pt>
                <c:pt idx="29">
                  <c:v>Gabby's Dollhouse</c:v>
                </c:pt>
                <c:pt idx="30">
                  <c:v>Art</c:v>
                </c:pt>
                <c:pt idx="31">
                  <c:v>Education</c:v>
                </c:pt>
                <c:pt idx="32">
                  <c:v>Architecture</c:v>
                </c:pt>
                <c:pt idx="33">
                  <c:v>LEGO Games</c:v>
                </c:pt>
                <c:pt idx="34">
                  <c:v>Powered Up</c:v>
                </c:pt>
              </c:strCache>
            </c:strRef>
          </c:cat>
          <c:val>
            <c:numRef>
              <c:f>'Deep Dive'!$J$2:$J$37</c:f>
              <c:numCache>
                <c:formatCode>General</c:formatCode>
                <c:ptCount val="36"/>
                <c:pt idx="0">
                  <c:v>50</c:v>
                </c:pt>
                <c:pt idx="1">
                  <c:v>41</c:v>
                </c:pt>
                <c:pt idx="2">
                  <c:v>34</c:v>
                </c:pt>
                <c:pt idx="3">
                  <c:v>33</c:v>
                </c:pt>
                <c:pt idx="4">
                  <c:v>28</c:v>
                </c:pt>
                <c:pt idx="5">
                  <c:v>28</c:v>
                </c:pt>
                <c:pt idx="6">
                  <c:v>26</c:v>
                </c:pt>
                <c:pt idx="7">
                  <c:v>26</c:v>
                </c:pt>
                <c:pt idx="8">
                  <c:v>25</c:v>
                </c:pt>
                <c:pt idx="9">
                  <c:v>22</c:v>
                </c:pt>
                <c:pt idx="10">
                  <c:v>18</c:v>
                </c:pt>
                <c:pt idx="11">
                  <c:v>18</c:v>
                </c:pt>
                <c:pt idx="12">
                  <c:v>17</c:v>
                </c:pt>
                <c:pt idx="13">
                  <c:v>17</c:v>
                </c:pt>
                <c:pt idx="14">
                  <c:v>16</c:v>
                </c:pt>
                <c:pt idx="15">
                  <c:v>13</c:v>
                </c:pt>
                <c:pt idx="16">
                  <c:v>12</c:v>
                </c:pt>
                <c:pt idx="17">
                  <c:v>10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3-4FEF-A95F-6D3F6EB86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8869728"/>
        <c:axId val="482439872"/>
      </c:barChart>
      <c:lineChart>
        <c:grouping val="standard"/>
        <c:varyColors val="0"/>
        <c:ser>
          <c:idx val="1"/>
          <c:order val="1"/>
          <c:tx>
            <c:strRef>
              <c:f>'Deep Dive'!$N$1</c:f>
              <c:strCache>
                <c:ptCount val="1"/>
                <c:pt idx="0">
                  <c:v>Preis/Schnitt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'Deep Dive'!$I$2:$I$36</c:f>
              <c:strCache>
                <c:ptCount val="35"/>
                <c:pt idx="0">
                  <c:v>City</c:v>
                </c:pt>
                <c:pt idx="1">
                  <c:v>Friends</c:v>
                </c:pt>
                <c:pt idx="2">
                  <c:v>Collectable Minifigures</c:v>
                </c:pt>
                <c:pt idx="3">
                  <c:v>Star Wars</c:v>
                </c:pt>
                <c:pt idx="4">
                  <c:v>Marvel Super Heroes</c:v>
                </c:pt>
                <c:pt idx="5">
                  <c:v>Creator</c:v>
                </c:pt>
                <c:pt idx="6">
                  <c:v>Disney</c:v>
                </c:pt>
                <c:pt idx="7">
                  <c:v>Ninjago</c:v>
                </c:pt>
                <c:pt idx="8">
                  <c:v>Super Mario</c:v>
                </c:pt>
                <c:pt idx="9">
                  <c:v>Duplo</c:v>
                </c:pt>
                <c:pt idx="10">
                  <c:v>Technic</c:v>
                </c:pt>
                <c:pt idx="11">
                  <c:v>BrickHeadz</c:v>
                </c:pt>
                <c:pt idx="12">
                  <c:v>Icons</c:v>
                </c:pt>
                <c:pt idx="13">
                  <c:v>Harry Potter</c:v>
                </c:pt>
                <c:pt idx="14">
                  <c:v>Seasonal</c:v>
                </c:pt>
                <c:pt idx="15">
                  <c:v>Minecraft</c:v>
                </c:pt>
                <c:pt idx="16">
                  <c:v>Dreamzzz</c:v>
                </c:pt>
                <c:pt idx="17">
                  <c:v>Monkie Kid</c:v>
                </c:pt>
                <c:pt idx="18">
                  <c:v>Dots</c:v>
                </c:pt>
                <c:pt idx="19">
                  <c:v>Ideas</c:v>
                </c:pt>
                <c:pt idx="20">
                  <c:v>Classic</c:v>
                </c:pt>
                <c:pt idx="21">
                  <c:v>Promotional</c:v>
                </c:pt>
                <c:pt idx="22">
                  <c:v>DC Comics Super Heroes</c:v>
                </c:pt>
                <c:pt idx="23">
                  <c:v>Jurassic World</c:v>
                </c:pt>
                <c:pt idx="24">
                  <c:v>Speed Champions</c:v>
                </c:pt>
                <c:pt idx="25">
                  <c:v>Bricklink</c:v>
                </c:pt>
                <c:pt idx="26">
                  <c:v>Sonic the Hedgehog</c:v>
                </c:pt>
                <c:pt idx="27">
                  <c:v>Avatar</c:v>
                </c:pt>
                <c:pt idx="28">
                  <c:v>Indiana Jones</c:v>
                </c:pt>
                <c:pt idx="29">
                  <c:v>Gabby's Dollhouse</c:v>
                </c:pt>
                <c:pt idx="30">
                  <c:v>Art</c:v>
                </c:pt>
                <c:pt idx="31">
                  <c:v>Education</c:v>
                </c:pt>
                <c:pt idx="32">
                  <c:v>Architecture</c:v>
                </c:pt>
                <c:pt idx="33">
                  <c:v>LEGO Games</c:v>
                </c:pt>
                <c:pt idx="34">
                  <c:v>Powered Up</c:v>
                </c:pt>
              </c:strCache>
            </c:strRef>
          </c:cat>
          <c:val>
            <c:numRef>
              <c:f>'Deep Dive'!$N$2:$N$37</c:f>
              <c:numCache>
                <c:formatCode>_("€"* #,##0.00_);_("€"* \(#,##0.00\);_("€"* "-"??_);_(@_)</c:formatCode>
                <c:ptCount val="36"/>
                <c:pt idx="0">
                  <c:v>39.711400000000005</c:v>
                </c:pt>
                <c:pt idx="1">
                  <c:v>46.942195121951229</c:v>
                </c:pt>
                <c:pt idx="2">
                  <c:v>3.5205882352941167</c:v>
                </c:pt>
                <c:pt idx="3">
                  <c:v>83.142727272727242</c:v>
                </c:pt>
                <c:pt idx="4">
                  <c:v>68.204642857142858</c:v>
                </c:pt>
                <c:pt idx="5">
                  <c:v>21.887142857142859</c:v>
                </c:pt>
                <c:pt idx="6">
                  <c:v>66.952692307692317</c:v>
                </c:pt>
                <c:pt idx="7">
                  <c:v>55.183076923076925</c:v>
                </c:pt>
                <c:pt idx="8">
                  <c:v>32.390400000000007</c:v>
                </c:pt>
                <c:pt idx="9">
                  <c:v>39.855000000000004</c:v>
                </c:pt>
                <c:pt idx="10">
                  <c:v>117.37944444444445</c:v>
                </c:pt>
                <c:pt idx="11">
                  <c:v>17.212777777777781</c:v>
                </c:pt>
                <c:pt idx="12">
                  <c:v>125.46352941176468</c:v>
                </c:pt>
                <c:pt idx="13">
                  <c:v>79.579411764705895</c:v>
                </c:pt>
                <c:pt idx="14">
                  <c:v>18.868749999999999</c:v>
                </c:pt>
                <c:pt idx="15">
                  <c:v>38.068461538461541</c:v>
                </c:pt>
                <c:pt idx="16">
                  <c:v>58.657499999999999</c:v>
                </c:pt>
                <c:pt idx="17">
                  <c:v>71.590999999999994</c:v>
                </c:pt>
                <c:pt idx="18">
                  <c:v>20.291</c:v>
                </c:pt>
                <c:pt idx="19">
                  <c:v>119.99222222222222</c:v>
                </c:pt>
                <c:pt idx="20">
                  <c:v>35.547777777777782</c:v>
                </c:pt>
                <c:pt idx="21">
                  <c:v>8.887777777777778</c:v>
                </c:pt>
                <c:pt idx="22">
                  <c:v>78.70714285714287</c:v>
                </c:pt>
                <c:pt idx="23">
                  <c:v>55.491666666666667</c:v>
                </c:pt>
                <c:pt idx="24">
                  <c:v>24.158333333333331</c:v>
                </c:pt>
                <c:pt idx="25">
                  <c:v>219.99</c:v>
                </c:pt>
                <c:pt idx="26">
                  <c:v>59.19</c:v>
                </c:pt>
                <c:pt idx="27">
                  <c:v>58.989999999999995</c:v>
                </c:pt>
                <c:pt idx="28">
                  <c:v>56.242500000000007</c:v>
                </c:pt>
                <c:pt idx="29">
                  <c:v>35.239999999999995</c:v>
                </c:pt>
                <c:pt idx="30">
                  <c:v>116.65666666666668</c:v>
                </c:pt>
                <c:pt idx="31">
                  <c:v>0</c:v>
                </c:pt>
                <c:pt idx="32">
                  <c:v>79.995000000000005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A3-4FEF-A95F-6D3F6EB86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864448"/>
        <c:axId val="490314784"/>
      </c:lineChart>
      <c:catAx>
        <c:axId val="158886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2439872"/>
        <c:crosses val="autoZero"/>
        <c:auto val="1"/>
        <c:lblAlgn val="ctr"/>
        <c:lblOffset val="100"/>
        <c:noMultiLvlLbl val="0"/>
      </c:catAx>
      <c:valAx>
        <c:axId val="48243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88869728"/>
        <c:crosses val="autoZero"/>
        <c:crossBetween val="between"/>
      </c:valAx>
      <c:valAx>
        <c:axId val="490314784"/>
        <c:scaling>
          <c:orientation val="minMax"/>
        </c:scaling>
        <c:delete val="0"/>
        <c:axPos val="r"/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88864448"/>
        <c:crosses val="max"/>
        <c:crossBetween val="between"/>
      </c:valAx>
      <c:catAx>
        <c:axId val="1588864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0314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Teile / Preis</a:t>
            </a:r>
            <a:r>
              <a:rPr lang="de-DE" baseline="0"/>
              <a:t> Verhältnis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'Deep Dive'!$M$1</c:f>
              <c:strCache>
                <c:ptCount val="1"/>
                <c:pt idx="0">
                  <c:v>Preis/Summe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'Deep Dive'!$I$2:$I$36</c:f>
              <c:strCache>
                <c:ptCount val="35"/>
                <c:pt idx="0">
                  <c:v>City</c:v>
                </c:pt>
                <c:pt idx="1">
                  <c:v>Friends</c:v>
                </c:pt>
                <c:pt idx="2">
                  <c:v>Collectable Minifigures</c:v>
                </c:pt>
                <c:pt idx="3">
                  <c:v>Star Wars</c:v>
                </c:pt>
                <c:pt idx="4">
                  <c:v>Marvel Super Heroes</c:v>
                </c:pt>
                <c:pt idx="5">
                  <c:v>Creator</c:v>
                </c:pt>
                <c:pt idx="6">
                  <c:v>Disney</c:v>
                </c:pt>
                <c:pt idx="7">
                  <c:v>Ninjago</c:v>
                </c:pt>
                <c:pt idx="8">
                  <c:v>Super Mario</c:v>
                </c:pt>
                <c:pt idx="9">
                  <c:v>Duplo</c:v>
                </c:pt>
                <c:pt idx="10">
                  <c:v>Technic</c:v>
                </c:pt>
                <c:pt idx="11">
                  <c:v>BrickHeadz</c:v>
                </c:pt>
                <c:pt idx="12">
                  <c:v>Icons</c:v>
                </c:pt>
                <c:pt idx="13">
                  <c:v>Harry Potter</c:v>
                </c:pt>
                <c:pt idx="14">
                  <c:v>Seasonal</c:v>
                </c:pt>
                <c:pt idx="15">
                  <c:v>Minecraft</c:v>
                </c:pt>
                <c:pt idx="16">
                  <c:v>Dreamzzz</c:v>
                </c:pt>
                <c:pt idx="17">
                  <c:v>Monkie Kid</c:v>
                </c:pt>
                <c:pt idx="18">
                  <c:v>Dots</c:v>
                </c:pt>
                <c:pt idx="19">
                  <c:v>Ideas</c:v>
                </c:pt>
                <c:pt idx="20">
                  <c:v>Classic</c:v>
                </c:pt>
                <c:pt idx="21">
                  <c:v>Promotional</c:v>
                </c:pt>
                <c:pt idx="22">
                  <c:v>DC Comics Super Heroes</c:v>
                </c:pt>
                <c:pt idx="23">
                  <c:v>Jurassic World</c:v>
                </c:pt>
                <c:pt idx="24">
                  <c:v>Speed Champions</c:v>
                </c:pt>
                <c:pt idx="25">
                  <c:v>Bricklink</c:v>
                </c:pt>
                <c:pt idx="26">
                  <c:v>Sonic the Hedgehog</c:v>
                </c:pt>
                <c:pt idx="27">
                  <c:v>Avatar</c:v>
                </c:pt>
                <c:pt idx="28">
                  <c:v>Indiana Jones</c:v>
                </c:pt>
                <c:pt idx="29">
                  <c:v>Gabby's Dollhouse</c:v>
                </c:pt>
                <c:pt idx="30">
                  <c:v>Art</c:v>
                </c:pt>
                <c:pt idx="31">
                  <c:v>Education</c:v>
                </c:pt>
                <c:pt idx="32">
                  <c:v>Architecture</c:v>
                </c:pt>
                <c:pt idx="33">
                  <c:v>LEGO Games</c:v>
                </c:pt>
                <c:pt idx="34">
                  <c:v>Powered Up</c:v>
                </c:pt>
              </c:strCache>
            </c:strRef>
          </c:cat>
          <c:val>
            <c:numRef>
              <c:f>'Deep Dive'!$M$2:$M$37</c:f>
              <c:numCache>
                <c:formatCode>_("€"* #,##0.00_);_("€"* \(#,##0.00\);_("€"* "-"??_);_(@_)</c:formatCode>
                <c:ptCount val="36"/>
                <c:pt idx="0">
                  <c:v>1985.5700000000002</c:v>
                </c:pt>
                <c:pt idx="1">
                  <c:v>1924.6300000000003</c:v>
                </c:pt>
                <c:pt idx="2">
                  <c:v>119.69999999999996</c:v>
                </c:pt>
                <c:pt idx="3">
                  <c:v>2743.7099999999991</c:v>
                </c:pt>
                <c:pt idx="4">
                  <c:v>1909.73</c:v>
                </c:pt>
                <c:pt idx="5">
                  <c:v>612.84</c:v>
                </c:pt>
                <c:pt idx="6">
                  <c:v>1740.7700000000002</c:v>
                </c:pt>
                <c:pt idx="7">
                  <c:v>1434.76</c:v>
                </c:pt>
                <c:pt idx="8">
                  <c:v>809.7600000000001</c:v>
                </c:pt>
                <c:pt idx="9">
                  <c:v>876.81000000000006</c:v>
                </c:pt>
                <c:pt idx="10">
                  <c:v>2112.83</c:v>
                </c:pt>
                <c:pt idx="11">
                  <c:v>309.83000000000004</c:v>
                </c:pt>
                <c:pt idx="12">
                  <c:v>2132.8799999999997</c:v>
                </c:pt>
                <c:pt idx="13">
                  <c:v>1352.8500000000001</c:v>
                </c:pt>
                <c:pt idx="14">
                  <c:v>301.89999999999998</c:v>
                </c:pt>
                <c:pt idx="15">
                  <c:v>494.89000000000004</c:v>
                </c:pt>
                <c:pt idx="16">
                  <c:v>703.89</c:v>
                </c:pt>
                <c:pt idx="17">
                  <c:v>715.91</c:v>
                </c:pt>
                <c:pt idx="18">
                  <c:v>202.91</c:v>
                </c:pt>
                <c:pt idx="19">
                  <c:v>1079.93</c:v>
                </c:pt>
                <c:pt idx="20">
                  <c:v>319.93</c:v>
                </c:pt>
                <c:pt idx="21">
                  <c:v>79.989999999999995</c:v>
                </c:pt>
                <c:pt idx="22">
                  <c:v>550.95000000000005</c:v>
                </c:pt>
                <c:pt idx="23">
                  <c:v>332.95</c:v>
                </c:pt>
                <c:pt idx="24">
                  <c:v>144.94999999999999</c:v>
                </c:pt>
                <c:pt idx="25">
                  <c:v>1099.95</c:v>
                </c:pt>
                <c:pt idx="26">
                  <c:v>295.95</c:v>
                </c:pt>
                <c:pt idx="27">
                  <c:v>294.95</c:v>
                </c:pt>
                <c:pt idx="28">
                  <c:v>224.97000000000003</c:v>
                </c:pt>
                <c:pt idx="29">
                  <c:v>140.95999999999998</c:v>
                </c:pt>
                <c:pt idx="30">
                  <c:v>349.97</c:v>
                </c:pt>
                <c:pt idx="31">
                  <c:v>0</c:v>
                </c:pt>
                <c:pt idx="32">
                  <c:v>159.99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5-4AA9-B2FA-1E933CC5B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7236640"/>
        <c:axId val="490316272"/>
      </c:barChart>
      <c:lineChart>
        <c:grouping val="standard"/>
        <c:varyColors val="0"/>
        <c:ser>
          <c:idx val="1"/>
          <c:order val="1"/>
          <c:tx>
            <c:strRef>
              <c:f>'Deep Dive'!$O$1</c:f>
              <c:strCache>
                <c:ptCount val="1"/>
                <c:pt idx="0">
                  <c:v>Teile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'Deep Dive'!$I$2:$I$36</c:f>
              <c:strCache>
                <c:ptCount val="35"/>
                <c:pt idx="0">
                  <c:v>City</c:v>
                </c:pt>
                <c:pt idx="1">
                  <c:v>Friends</c:v>
                </c:pt>
                <c:pt idx="2">
                  <c:v>Collectable Minifigures</c:v>
                </c:pt>
                <c:pt idx="3">
                  <c:v>Star Wars</c:v>
                </c:pt>
                <c:pt idx="4">
                  <c:v>Marvel Super Heroes</c:v>
                </c:pt>
                <c:pt idx="5">
                  <c:v>Creator</c:v>
                </c:pt>
                <c:pt idx="6">
                  <c:v>Disney</c:v>
                </c:pt>
                <c:pt idx="7">
                  <c:v>Ninjago</c:v>
                </c:pt>
                <c:pt idx="8">
                  <c:v>Super Mario</c:v>
                </c:pt>
                <c:pt idx="9">
                  <c:v>Duplo</c:v>
                </c:pt>
                <c:pt idx="10">
                  <c:v>Technic</c:v>
                </c:pt>
                <c:pt idx="11">
                  <c:v>BrickHeadz</c:v>
                </c:pt>
                <c:pt idx="12">
                  <c:v>Icons</c:v>
                </c:pt>
                <c:pt idx="13">
                  <c:v>Harry Potter</c:v>
                </c:pt>
                <c:pt idx="14">
                  <c:v>Seasonal</c:v>
                </c:pt>
                <c:pt idx="15">
                  <c:v>Minecraft</c:v>
                </c:pt>
                <c:pt idx="16">
                  <c:v>Dreamzzz</c:v>
                </c:pt>
                <c:pt idx="17">
                  <c:v>Monkie Kid</c:v>
                </c:pt>
                <c:pt idx="18">
                  <c:v>Dots</c:v>
                </c:pt>
                <c:pt idx="19">
                  <c:v>Ideas</c:v>
                </c:pt>
                <c:pt idx="20">
                  <c:v>Classic</c:v>
                </c:pt>
                <c:pt idx="21">
                  <c:v>Promotional</c:v>
                </c:pt>
                <c:pt idx="22">
                  <c:v>DC Comics Super Heroes</c:v>
                </c:pt>
                <c:pt idx="23">
                  <c:v>Jurassic World</c:v>
                </c:pt>
                <c:pt idx="24">
                  <c:v>Speed Champions</c:v>
                </c:pt>
                <c:pt idx="25">
                  <c:v>Bricklink</c:v>
                </c:pt>
                <c:pt idx="26">
                  <c:v>Sonic the Hedgehog</c:v>
                </c:pt>
                <c:pt idx="27">
                  <c:v>Avatar</c:v>
                </c:pt>
                <c:pt idx="28">
                  <c:v>Indiana Jones</c:v>
                </c:pt>
                <c:pt idx="29">
                  <c:v>Gabby's Dollhouse</c:v>
                </c:pt>
                <c:pt idx="30">
                  <c:v>Art</c:v>
                </c:pt>
                <c:pt idx="31">
                  <c:v>Education</c:v>
                </c:pt>
                <c:pt idx="32">
                  <c:v>Architecture</c:v>
                </c:pt>
                <c:pt idx="33">
                  <c:v>LEGO Games</c:v>
                </c:pt>
                <c:pt idx="34">
                  <c:v>Powered Up</c:v>
                </c:pt>
              </c:strCache>
            </c:strRef>
          </c:cat>
          <c:val>
            <c:numRef>
              <c:f>'Deep Dive'!$O$2:$O$37</c:f>
              <c:numCache>
                <c:formatCode>General</c:formatCode>
                <c:ptCount val="36"/>
                <c:pt idx="0">
                  <c:v>17264</c:v>
                </c:pt>
                <c:pt idx="1">
                  <c:v>20152</c:v>
                </c:pt>
                <c:pt idx="2">
                  <c:v>225</c:v>
                </c:pt>
                <c:pt idx="3">
                  <c:v>24880</c:v>
                </c:pt>
                <c:pt idx="4">
                  <c:v>17582</c:v>
                </c:pt>
                <c:pt idx="5">
                  <c:v>8082</c:v>
                </c:pt>
                <c:pt idx="6">
                  <c:v>17177</c:v>
                </c:pt>
                <c:pt idx="7">
                  <c:v>16257</c:v>
                </c:pt>
                <c:pt idx="8">
                  <c:v>7235</c:v>
                </c:pt>
                <c:pt idx="9">
                  <c:v>1137</c:v>
                </c:pt>
                <c:pt idx="10">
                  <c:v>17097</c:v>
                </c:pt>
                <c:pt idx="11">
                  <c:v>4196</c:v>
                </c:pt>
                <c:pt idx="12">
                  <c:v>26701</c:v>
                </c:pt>
                <c:pt idx="13">
                  <c:v>14539</c:v>
                </c:pt>
                <c:pt idx="14">
                  <c:v>5617</c:v>
                </c:pt>
                <c:pt idx="15">
                  <c:v>4813</c:v>
                </c:pt>
                <c:pt idx="16">
                  <c:v>6863</c:v>
                </c:pt>
                <c:pt idx="17">
                  <c:v>9018</c:v>
                </c:pt>
                <c:pt idx="18">
                  <c:v>4076</c:v>
                </c:pt>
                <c:pt idx="19">
                  <c:v>11896</c:v>
                </c:pt>
                <c:pt idx="20">
                  <c:v>6335</c:v>
                </c:pt>
                <c:pt idx="21">
                  <c:v>3326</c:v>
                </c:pt>
                <c:pt idx="22">
                  <c:v>5601</c:v>
                </c:pt>
                <c:pt idx="23">
                  <c:v>2225</c:v>
                </c:pt>
                <c:pt idx="24">
                  <c:v>1785</c:v>
                </c:pt>
                <c:pt idx="25">
                  <c:v>15406</c:v>
                </c:pt>
                <c:pt idx="26">
                  <c:v>2473</c:v>
                </c:pt>
                <c:pt idx="27">
                  <c:v>2280</c:v>
                </c:pt>
                <c:pt idx="28">
                  <c:v>3333</c:v>
                </c:pt>
                <c:pt idx="29">
                  <c:v>774</c:v>
                </c:pt>
                <c:pt idx="30">
                  <c:v>4714</c:v>
                </c:pt>
                <c:pt idx="31">
                  <c:v>2561</c:v>
                </c:pt>
                <c:pt idx="32">
                  <c:v>2507</c:v>
                </c:pt>
                <c:pt idx="33">
                  <c:v>65</c:v>
                </c:pt>
                <c:pt idx="3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55-4AA9-B2FA-1E933CC5B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240000"/>
        <c:axId val="490317760"/>
      </c:lineChart>
      <c:catAx>
        <c:axId val="147723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0316272"/>
        <c:crosses val="autoZero"/>
        <c:auto val="1"/>
        <c:lblAlgn val="ctr"/>
        <c:lblOffset val="100"/>
        <c:noMultiLvlLbl val="0"/>
      </c:catAx>
      <c:valAx>
        <c:axId val="49031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7236640"/>
        <c:crosses val="autoZero"/>
        <c:crossBetween val="between"/>
      </c:valAx>
      <c:valAx>
        <c:axId val="49031776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77240000"/>
        <c:crosses val="max"/>
        <c:crossBetween val="between"/>
      </c:valAx>
      <c:catAx>
        <c:axId val="1477240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0317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Set-Preisverteilung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Tabelle1!$D$2</c:f>
              <c:strCache>
                <c:ptCount val="1"/>
                <c:pt idx="0">
                  <c:v>0 - 49,99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Tabelle1!$A$3:$A$8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Tabelle1!$D$3:$D$8</c:f>
              <c:numCache>
                <c:formatCode>General</c:formatCode>
                <c:ptCount val="6"/>
                <c:pt idx="0">
                  <c:v>293</c:v>
                </c:pt>
                <c:pt idx="1">
                  <c:v>386</c:v>
                </c:pt>
                <c:pt idx="2">
                  <c:v>289</c:v>
                </c:pt>
                <c:pt idx="3">
                  <c:v>375</c:v>
                </c:pt>
                <c:pt idx="4">
                  <c:v>295</c:v>
                </c:pt>
                <c:pt idx="5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F-4EB7-9F40-6C452DDFED99}"/>
            </c:ext>
          </c:extLst>
        </c:ser>
        <c:ser>
          <c:idx val="1"/>
          <c:order val="1"/>
          <c:tx>
            <c:strRef>
              <c:f>Tabelle1!$F$2</c:f>
              <c:strCache>
                <c:ptCount val="1"/>
                <c:pt idx="0">
                  <c:v>50 - 99,99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Tabelle1!$A$3:$A$8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Tabelle1!$F$3:$F$8</c:f>
              <c:numCache>
                <c:formatCode>General</c:formatCode>
                <c:ptCount val="6"/>
                <c:pt idx="0">
                  <c:v>50</c:v>
                </c:pt>
                <c:pt idx="1">
                  <c:v>62</c:v>
                </c:pt>
                <c:pt idx="2">
                  <c:v>69</c:v>
                </c:pt>
                <c:pt idx="3">
                  <c:v>68</c:v>
                </c:pt>
                <c:pt idx="4">
                  <c:v>87</c:v>
                </c:pt>
                <c:pt idx="5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F-4EB7-9F40-6C452DDFED99}"/>
            </c:ext>
          </c:extLst>
        </c:ser>
        <c:ser>
          <c:idx val="2"/>
          <c:order val="2"/>
          <c:tx>
            <c:strRef>
              <c:f>Tabelle1!$H$2</c:f>
              <c:strCache>
                <c:ptCount val="1"/>
                <c:pt idx="0">
                  <c:v>100 - 199,99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Tabelle1!$A$3:$A$8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Tabelle1!$H$3:$H$8</c:f>
              <c:numCache>
                <c:formatCode>General</c:formatCode>
                <c:ptCount val="6"/>
                <c:pt idx="0">
                  <c:v>18</c:v>
                </c:pt>
                <c:pt idx="1">
                  <c:v>20</c:v>
                </c:pt>
                <c:pt idx="2">
                  <c:v>26</c:v>
                </c:pt>
                <c:pt idx="3">
                  <c:v>30</c:v>
                </c:pt>
                <c:pt idx="4">
                  <c:v>31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F-4EB7-9F40-6C452DDFED99}"/>
            </c:ext>
          </c:extLst>
        </c:ser>
        <c:ser>
          <c:idx val="3"/>
          <c:order val="3"/>
          <c:tx>
            <c:strRef>
              <c:f>Tabelle1!$J$2</c:f>
              <c:strCache>
                <c:ptCount val="1"/>
                <c:pt idx="0">
                  <c:v>200-299,99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Tabelle1!$A$3:$A$8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Tabelle1!$J$3:$J$8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4F-4EB7-9F40-6C452DDFED99}"/>
            </c:ext>
          </c:extLst>
        </c:ser>
        <c:ser>
          <c:idx val="4"/>
          <c:order val="4"/>
          <c:tx>
            <c:strRef>
              <c:f>Tabelle1!$L$2</c:f>
              <c:strCache>
                <c:ptCount val="1"/>
                <c:pt idx="0">
                  <c:v>300+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Tabelle1!$A$3:$A$8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Tabelle1!$L$3:$L$8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4F-4EB7-9F40-6C452DDFED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64507536"/>
        <c:axId val="1290272640"/>
      </c:barChart>
      <c:catAx>
        <c:axId val="186450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90272640"/>
        <c:crosses val="autoZero"/>
        <c:auto val="1"/>
        <c:lblAlgn val="ctr"/>
        <c:lblOffset val="100"/>
        <c:noMultiLvlLbl val="0"/>
      </c:catAx>
      <c:valAx>
        <c:axId val="129027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450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Set-Preisverteilung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Tabelle1!$D$2</c:f>
              <c:strCache>
                <c:ptCount val="1"/>
                <c:pt idx="0">
                  <c:v>0 - 49,99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Tabelle1!$A$3:$A$8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Tabelle1!$D$3:$D$8</c:f>
              <c:numCache>
                <c:formatCode>General</c:formatCode>
                <c:ptCount val="6"/>
                <c:pt idx="0">
                  <c:v>293</c:v>
                </c:pt>
                <c:pt idx="1">
                  <c:v>386</c:v>
                </c:pt>
                <c:pt idx="2">
                  <c:v>289</c:v>
                </c:pt>
                <c:pt idx="3">
                  <c:v>375</c:v>
                </c:pt>
                <c:pt idx="4">
                  <c:v>295</c:v>
                </c:pt>
                <c:pt idx="5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2-40DD-B4D7-6E9489B82E6A}"/>
            </c:ext>
          </c:extLst>
        </c:ser>
        <c:ser>
          <c:idx val="1"/>
          <c:order val="1"/>
          <c:tx>
            <c:strRef>
              <c:f>Tabelle1!$F$2</c:f>
              <c:strCache>
                <c:ptCount val="1"/>
                <c:pt idx="0">
                  <c:v>50 - 99,99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Tabelle1!$A$3:$A$8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Tabelle1!$F$3:$F$8</c:f>
              <c:numCache>
                <c:formatCode>General</c:formatCode>
                <c:ptCount val="6"/>
                <c:pt idx="0">
                  <c:v>50</c:v>
                </c:pt>
                <c:pt idx="1">
                  <c:v>62</c:v>
                </c:pt>
                <c:pt idx="2">
                  <c:v>69</c:v>
                </c:pt>
                <c:pt idx="3">
                  <c:v>68</c:v>
                </c:pt>
                <c:pt idx="4">
                  <c:v>87</c:v>
                </c:pt>
                <c:pt idx="5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72-40DD-B4D7-6E9489B82E6A}"/>
            </c:ext>
          </c:extLst>
        </c:ser>
        <c:ser>
          <c:idx val="2"/>
          <c:order val="2"/>
          <c:tx>
            <c:strRef>
              <c:f>Tabelle1!$H$2</c:f>
              <c:strCache>
                <c:ptCount val="1"/>
                <c:pt idx="0">
                  <c:v>100 - 199,99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Tabelle1!$A$3:$A$8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Tabelle1!$H$3:$H$8</c:f>
              <c:numCache>
                <c:formatCode>General</c:formatCode>
                <c:ptCount val="6"/>
                <c:pt idx="0">
                  <c:v>18</c:v>
                </c:pt>
                <c:pt idx="1">
                  <c:v>20</c:v>
                </c:pt>
                <c:pt idx="2">
                  <c:v>26</c:v>
                </c:pt>
                <c:pt idx="3">
                  <c:v>30</c:v>
                </c:pt>
                <c:pt idx="4">
                  <c:v>31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72-40DD-B4D7-6E9489B82E6A}"/>
            </c:ext>
          </c:extLst>
        </c:ser>
        <c:ser>
          <c:idx val="3"/>
          <c:order val="3"/>
          <c:tx>
            <c:strRef>
              <c:f>Tabelle1!$J$2</c:f>
              <c:strCache>
                <c:ptCount val="1"/>
                <c:pt idx="0">
                  <c:v>200-299,99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Tabelle1!$A$3:$A$8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Tabelle1!$J$3:$J$8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72-40DD-B4D7-6E9489B82E6A}"/>
            </c:ext>
          </c:extLst>
        </c:ser>
        <c:ser>
          <c:idx val="4"/>
          <c:order val="4"/>
          <c:tx>
            <c:strRef>
              <c:f>Tabelle1!$L$2</c:f>
              <c:strCache>
                <c:ptCount val="1"/>
                <c:pt idx="0">
                  <c:v>300+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Tabelle1!$A$3:$A$8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Tabelle1!$L$3:$L$8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72-40DD-B4D7-6E9489B82E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864507536"/>
        <c:axId val="1290272640"/>
      </c:barChart>
      <c:catAx>
        <c:axId val="186450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90272640"/>
        <c:crosses val="autoZero"/>
        <c:auto val="1"/>
        <c:lblAlgn val="ctr"/>
        <c:lblOffset val="100"/>
        <c:noMultiLvlLbl val="0"/>
      </c:catAx>
      <c:valAx>
        <c:axId val="129027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450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Tabelle1!$B$2</c:f>
              <c:strCache>
                <c:ptCount val="1"/>
                <c:pt idx="0">
                  <c:v>Sets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Tabelle1!$A$3:$A$8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Tabelle1!$B$3:$B$8</c:f>
              <c:numCache>
                <c:formatCode>General</c:formatCode>
                <c:ptCount val="6"/>
                <c:pt idx="0">
                  <c:v>368</c:v>
                </c:pt>
                <c:pt idx="1">
                  <c:v>476</c:v>
                </c:pt>
                <c:pt idx="2">
                  <c:v>397</c:v>
                </c:pt>
                <c:pt idx="3">
                  <c:v>490</c:v>
                </c:pt>
                <c:pt idx="4">
                  <c:v>431</c:v>
                </c:pt>
                <c:pt idx="5">
                  <c:v>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68-40B1-8EE8-0F6D4BA59378}"/>
            </c:ext>
          </c:extLst>
        </c:ser>
        <c:ser>
          <c:idx val="1"/>
          <c:order val="1"/>
          <c:tx>
            <c:strRef>
              <c:f>Tabelle1!$C$2</c:f>
              <c:strCache>
                <c:ptCount val="1"/>
                <c:pt idx="0">
                  <c:v>Minifigs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Tabelle1!$A$3:$A$8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Tabelle1!$C$3:$C$8</c:f>
              <c:numCache>
                <c:formatCode>General</c:formatCode>
                <c:ptCount val="6"/>
                <c:pt idx="0">
                  <c:v>883</c:v>
                </c:pt>
                <c:pt idx="1">
                  <c:v>972</c:v>
                </c:pt>
                <c:pt idx="2">
                  <c:v>941</c:v>
                </c:pt>
                <c:pt idx="3">
                  <c:v>1064</c:v>
                </c:pt>
                <c:pt idx="4">
                  <c:v>983</c:v>
                </c:pt>
                <c:pt idx="5">
                  <c:v>1223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68-40B1-8EE8-0F6D4BA59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5331968"/>
        <c:axId val="1864504912"/>
      </c:lineChart>
      <c:catAx>
        <c:axId val="171533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4504912"/>
        <c:crosses val="autoZero"/>
        <c:auto val="1"/>
        <c:lblAlgn val="ctr"/>
        <c:lblOffset val="100"/>
        <c:noMultiLvlLbl val="0"/>
      </c:catAx>
      <c:valAx>
        <c:axId val="186450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1533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Sets 0- 49,99 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Tabelle1!$A$3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Tabelle1!$D$2</c:f>
              <c:strCache>
                <c:ptCount val="1"/>
                <c:pt idx="0">
                  <c:v>0 - 49,99</c:v>
                </c:pt>
              </c:strCache>
            </c:strRef>
          </c:cat>
          <c:val>
            <c:numRef>
              <c:f>Tabelle1!$D$3</c:f>
              <c:numCache>
                <c:formatCode>General</c:formatCode>
                <c:ptCount val="1"/>
                <c:pt idx="0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4-49F7-B113-DA160E971B9C}"/>
            </c:ext>
          </c:extLst>
        </c:ser>
        <c:ser>
          <c:idx val="1"/>
          <c:order val="1"/>
          <c:tx>
            <c:strRef>
              <c:f>Tabelle1!$A$4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Tabelle1!$D$2</c:f>
              <c:strCache>
                <c:ptCount val="1"/>
                <c:pt idx="0">
                  <c:v>0 - 49,99</c:v>
                </c:pt>
              </c:strCache>
            </c:strRef>
          </c:cat>
          <c:val>
            <c:numRef>
              <c:f>Tabelle1!$D$4</c:f>
              <c:numCache>
                <c:formatCode>General</c:formatCode>
                <c:ptCount val="1"/>
                <c:pt idx="0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34-49F7-B113-DA160E971B9C}"/>
            </c:ext>
          </c:extLst>
        </c:ser>
        <c:ser>
          <c:idx val="2"/>
          <c:order val="2"/>
          <c:tx>
            <c:strRef>
              <c:f>Tabelle1!$A$5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Tabelle1!$D$2</c:f>
              <c:strCache>
                <c:ptCount val="1"/>
                <c:pt idx="0">
                  <c:v>0 - 49,99</c:v>
                </c:pt>
              </c:strCache>
            </c:strRef>
          </c:cat>
          <c:val>
            <c:numRef>
              <c:f>Tabelle1!$D$5</c:f>
              <c:numCache>
                <c:formatCode>General</c:formatCode>
                <c:ptCount val="1"/>
                <c:pt idx="0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34-49F7-B113-DA160E971B9C}"/>
            </c:ext>
          </c:extLst>
        </c:ser>
        <c:ser>
          <c:idx val="3"/>
          <c:order val="3"/>
          <c:tx>
            <c:strRef>
              <c:f>Tabelle1!$A$6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Tabelle1!$D$2</c:f>
              <c:strCache>
                <c:ptCount val="1"/>
                <c:pt idx="0">
                  <c:v>0 - 49,99</c:v>
                </c:pt>
              </c:strCache>
            </c:strRef>
          </c:cat>
          <c:val>
            <c:numRef>
              <c:f>Tabelle1!$D$6</c:f>
              <c:numCache>
                <c:formatCode>General</c:formatCode>
                <c:ptCount val="1"/>
                <c:pt idx="0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34-49F7-B113-DA160E971B9C}"/>
            </c:ext>
          </c:extLst>
        </c:ser>
        <c:ser>
          <c:idx val="4"/>
          <c:order val="4"/>
          <c:tx>
            <c:strRef>
              <c:f>Tabelle1!$A$7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Tabelle1!$D$2</c:f>
              <c:strCache>
                <c:ptCount val="1"/>
                <c:pt idx="0">
                  <c:v>0 - 49,99</c:v>
                </c:pt>
              </c:strCache>
            </c:strRef>
          </c:cat>
          <c:val>
            <c:numRef>
              <c:f>Tabelle1!$D$7</c:f>
              <c:numCache>
                <c:formatCode>General</c:formatCode>
                <c:ptCount val="1"/>
                <c:pt idx="0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34-49F7-B113-DA160E971B9C}"/>
            </c:ext>
          </c:extLst>
        </c:ser>
        <c:ser>
          <c:idx val="5"/>
          <c:order val="5"/>
          <c:tx>
            <c:strRef>
              <c:f>Tabelle1!$A$8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Tabelle1!$D$2</c:f>
              <c:strCache>
                <c:ptCount val="1"/>
                <c:pt idx="0">
                  <c:v>0 - 49,99</c:v>
                </c:pt>
              </c:strCache>
            </c:strRef>
          </c:cat>
          <c:val>
            <c:numRef>
              <c:f>Tabelle1!$D$8</c:f>
              <c:numCache>
                <c:formatCode>General</c:formatCode>
                <c:ptCount val="1"/>
                <c:pt idx="0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34-49F7-B113-DA160E971B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60216815"/>
        <c:axId val="1869497120"/>
      </c:barChart>
      <c:catAx>
        <c:axId val="1460216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9497120"/>
        <c:crosses val="autoZero"/>
        <c:auto val="1"/>
        <c:lblAlgn val="ctr"/>
        <c:lblOffset val="100"/>
        <c:noMultiLvlLbl val="0"/>
      </c:catAx>
      <c:valAx>
        <c:axId val="186949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0216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Sets 50,00 -99,99 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Tabelle1!$A$3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Tabelle1!$F$2</c:f>
              <c:strCache>
                <c:ptCount val="1"/>
                <c:pt idx="0">
                  <c:v>50 - 99,99</c:v>
                </c:pt>
              </c:strCache>
            </c:strRef>
          </c:cat>
          <c:val>
            <c:numRef>
              <c:f>Tabelle1!$F$3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4-45BD-8349-1E03637D5C95}"/>
            </c:ext>
          </c:extLst>
        </c:ser>
        <c:ser>
          <c:idx val="1"/>
          <c:order val="1"/>
          <c:tx>
            <c:strRef>
              <c:f>Tabelle1!$A$4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Tabelle1!$F$2</c:f>
              <c:strCache>
                <c:ptCount val="1"/>
                <c:pt idx="0">
                  <c:v>50 - 99,99</c:v>
                </c:pt>
              </c:strCache>
            </c:strRef>
          </c:cat>
          <c:val>
            <c:numRef>
              <c:f>Tabelle1!$F$4</c:f>
              <c:numCache>
                <c:formatCode>General</c:formatCode>
                <c:ptCount val="1"/>
                <c:pt idx="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84-45BD-8349-1E03637D5C95}"/>
            </c:ext>
          </c:extLst>
        </c:ser>
        <c:ser>
          <c:idx val="2"/>
          <c:order val="2"/>
          <c:tx>
            <c:strRef>
              <c:f>Tabelle1!$A$5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Tabelle1!$F$2</c:f>
              <c:strCache>
                <c:ptCount val="1"/>
                <c:pt idx="0">
                  <c:v>50 - 99,99</c:v>
                </c:pt>
              </c:strCache>
            </c:strRef>
          </c:cat>
          <c:val>
            <c:numRef>
              <c:f>Tabelle1!$F$5</c:f>
              <c:numCache>
                <c:formatCode>General</c:formatCode>
                <c:ptCount val="1"/>
                <c:pt idx="0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84-45BD-8349-1E03637D5C95}"/>
            </c:ext>
          </c:extLst>
        </c:ser>
        <c:ser>
          <c:idx val="3"/>
          <c:order val="3"/>
          <c:tx>
            <c:strRef>
              <c:f>Tabelle1!$A$6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Tabelle1!$F$2</c:f>
              <c:strCache>
                <c:ptCount val="1"/>
                <c:pt idx="0">
                  <c:v>50 - 99,99</c:v>
                </c:pt>
              </c:strCache>
            </c:strRef>
          </c:cat>
          <c:val>
            <c:numRef>
              <c:f>Tabelle1!$F$6</c:f>
              <c:numCache>
                <c:formatCode>General</c:formatCode>
                <c:ptCount val="1"/>
                <c:pt idx="0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84-45BD-8349-1E03637D5C95}"/>
            </c:ext>
          </c:extLst>
        </c:ser>
        <c:ser>
          <c:idx val="4"/>
          <c:order val="4"/>
          <c:tx>
            <c:strRef>
              <c:f>Tabelle1!$A$7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Tabelle1!$F$2</c:f>
              <c:strCache>
                <c:ptCount val="1"/>
                <c:pt idx="0">
                  <c:v>50 - 99,99</c:v>
                </c:pt>
              </c:strCache>
            </c:strRef>
          </c:cat>
          <c:val>
            <c:numRef>
              <c:f>Tabelle1!$F$7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84-45BD-8349-1E03637D5C95}"/>
            </c:ext>
          </c:extLst>
        </c:ser>
        <c:ser>
          <c:idx val="5"/>
          <c:order val="5"/>
          <c:tx>
            <c:strRef>
              <c:f>Tabelle1!$A$8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Tabelle1!$F$2</c:f>
              <c:strCache>
                <c:ptCount val="1"/>
                <c:pt idx="0">
                  <c:v>50 - 99,99</c:v>
                </c:pt>
              </c:strCache>
            </c:strRef>
          </c:cat>
          <c:val>
            <c:numRef>
              <c:f>Tabelle1!$F$8</c:f>
              <c:numCache>
                <c:formatCode>General</c:formatCode>
                <c:ptCount val="1"/>
                <c:pt idx="0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84-45BD-8349-1E03637D5C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60953120"/>
        <c:axId val="1871648160"/>
      </c:barChart>
      <c:catAx>
        <c:axId val="186095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1648160"/>
        <c:crosses val="autoZero"/>
        <c:auto val="1"/>
        <c:lblAlgn val="ctr"/>
        <c:lblOffset val="100"/>
        <c:noMultiLvlLbl val="0"/>
      </c:catAx>
      <c:valAx>
        <c:axId val="187164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095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Sets 100,00</a:t>
            </a:r>
            <a:r>
              <a:rPr lang="de-DE" baseline="0"/>
              <a:t> - 199,99 EUR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Tabelle1!$A$3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Tabelle1!$H$2</c:f>
              <c:strCache>
                <c:ptCount val="1"/>
                <c:pt idx="0">
                  <c:v>100 - 199,99</c:v>
                </c:pt>
              </c:strCache>
            </c:strRef>
          </c:cat>
          <c:val>
            <c:numRef>
              <c:f>Tabelle1!$H$3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6-4FF1-8290-F0FDAA58C0FB}"/>
            </c:ext>
          </c:extLst>
        </c:ser>
        <c:ser>
          <c:idx val="1"/>
          <c:order val="1"/>
          <c:tx>
            <c:strRef>
              <c:f>Tabelle1!$A$4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Tabelle1!$H$2</c:f>
              <c:strCache>
                <c:ptCount val="1"/>
                <c:pt idx="0">
                  <c:v>100 - 199,99</c:v>
                </c:pt>
              </c:strCache>
            </c:strRef>
          </c:cat>
          <c:val>
            <c:numRef>
              <c:f>Tabelle1!$H$4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6-4FF1-8290-F0FDAA58C0FB}"/>
            </c:ext>
          </c:extLst>
        </c:ser>
        <c:ser>
          <c:idx val="2"/>
          <c:order val="2"/>
          <c:tx>
            <c:strRef>
              <c:f>Tabelle1!$A$5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Tabelle1!$H$2</c:f>
              <c:strCache>
                <c:ptCount val="1"/>
                <c:pt idx="0">
                  <c:v>100 - 199,99</c:v>
                </c:pt>
              </c:strCache>
            </c:strRef>
          </c:cat>
          <c:val>
            <c:numRef>
              <c:f>Tabelle1!$H$5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B6-4FF1-8290-F0FDAA58C0FB}"/>
            </c:ext>
          </c:extLst>
        </c:ser>
        <c:ser>
          <c:idx val="3"/>
          <c:order val="3"/>
          <c:tx>
            <c:strRef>
              <c:f>Tabelle1!$A$6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Tabelle1!$H$2</c:f>
              <c:strCache>
                <c:ptCount val="1"/>
                <c:pt idx="0">
                  <c:v>100 - 199,99</c:v>
                </c:pt>
              </c:strCache>
            </c:strRef>
          </c:cat>
          <c:val>
            <c:numRef>
              <c:f>Tabelle1!$H$6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B6-4FF1-8290-F0FDAA58C0FB}"/>
            </c:ext>
          </c:extLst>
        </c:ser>
        <c:ser>
          <c:idx val="4"/>
          <c:order val="4"/>
          <c:tx>
            <c:strRef>
              <c:f>Tabelle1!$A$7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Tabelle1!$H$2</c:f>
              <c:strCache>
                <c:ptCount val="1"/>
                <c:pt idx="0">
                  <c:v>100 - 199,99</c:v>
                </c:pt>
              </c:strCache>
            </c:strRef>
          </c:cat>
          <c:val>
            <c:numRef>
              <c:f>Tabelle1!$H$7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B6-4FF1-8290-F0FDAA58C0FB}"/>
            </c:ext>
          </c:extLst>
        </c:ser>
        <c:ser>
          <c:idx val="5"/>
          <c:order val="5"/>
          <c:tx>
            <c:strRef>
              <c:f>Tabelle1!$A$8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Tabelle1!$H$2</c:f>
              <c:strCache>
                <c:ptCount val="1"/>
                <c:pt idx="0">
                  <c:v>100 - 199,99</c:v>
                </c:pt>
              </c:strCache>
            </c:strRef>
          </c:cat>
          <c:val>
            <c:numRef>
              <c:f>Tabelle1!$H$8</c:f>
              <c:numCache>
                <c:formatCode>General</c:formatCode>
                <c:ptCount val="1"/>
                <c:pt idx="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B6-4FF1-8290-F0FDAA58C0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60954080"/>
        <c:axId val="1871648656"/>
      </c:barChart>
      <c:catAx>
        <c:axId val="18609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1648656"/>
        <c:crosses val="autoZero"/>
        <c:auto val="1"/>
        <c:lblAlgn val="ctr"/>
        <c:lblOffset val="100"/>
        <c:noMultiLvlLbl val="0"/>
      </c:catAx>
      <c:valAx>
        <c:axId val="187164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095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Sets 200,00</a:t>
            </a:r>
            <a:r>
              <a:rPr lang="de-DE" baseline="0"/>
              <a:t> - 299,99 EUR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Tabelle1!$A$3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Tabelle1!$J$2</c:f>
              <c:strCache>
                <c:ptCount val="1"/>
                <c:pt idx="0">
                  <c:v>200-299,99</c:v>
                </c:pt>
              </c:strCache>
            </c:strRef>
          </c:cat>
          <c:val>
            <c:numRef>
              <c:f>Tabelle1!$J$3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4-4388-948B-9A444B23CB18}"/>
            </c:ext>
          </c:extLst>
        </c:ser>
        <c:ser>
          <c:idx val="1"/>
          <c:order val="1"/>
          <c:tx>
            <c:strRef>
              <c:f>Tabelle1!$A$4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Tabelle1!$J$2</c:f>
              <c:strCache>
                <c:ptCount val="1"/>
                <c:pt idx="0">
                  <c:v>200-299,99</c:v>
                </c:pt>
              </c:strCache>
            </c:strRef>
          </c:cat>
          <c:val>
            <c:numRef>
              <c:f>Tabelle1!$J$4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14-4388-948B-9A444B23CB18}"/>
            </c:ext>
          </c:extLst>
        </c:ser>
        <c:ser>
          <c:idx val="2"/>
          <c:order val="2"/>
          <c:tx>
            <c:strRef>
              <c:f>Tabelle1!$A$5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Tabelle1!$J$2</c:f>
              <c:strCache>
                <c:ptCount val="1"/>
                <c:pt idx="0">
                  <c:v>200-299,99</c:v>
                </c:pt>
              </c:strCache>
            </c:strRef>
          </c:cat>
          <c:val>
            <c:numRef>
              <c:f>Tabelle1!$J$5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14-4388-948B-9A444B23CB18}"/>
            </c:ext>
          </c:extLst>
        </c:ser>
        <c:ser>
          <c:idx val="3"/>
          <c:order val="3"/>
          <c:tx>
            <c:strRef>
              <c:f>Tabelle1!$A$6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Tabelle1!$J$2</c:f>
              <c:strCache>
                <c:ptCount val="1"/>
                <c:pt idx="0">
                  <c:v>200-299,99</c:v>
                </c:pt>
              </c:strCache>
            </c:strRef>
          </c:cat>
          <c:val>
            <c:numRef>
              <c:f>Tabelle1!$J$6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14-4388-948B-9A444B23CB18}"/>
            </c:ext>
          </c:extLst>
        </c:ser>
        <c:ser>
          <c:idx val="4"/>
          <c:order val="4"/>
          <c:tx>
            <c:strRef>
              <c:f>Tabelle1!$A$7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Tabelle1!$J$2</c:f>
              <c:strCache>
                <c:ptCount val="1"/>
                <c:pt idx="0">
                  <c:v>200-299,99</c:v>
                </c:pt>
              </c:strCache>
            </c:strRef>
          </c:cat>
          <c:val>
            <c:numRef>
              <c:f>Tabelle1!$J$7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14-4388-948B-9A444B23CB18}"/>
            </c:ext>
          </c:extLst>
        </c:ser>
        <c:ser>
          <c:idx val="5"/>
          <c:order val="5"/>
          <c:tx>
            <c:strRef>
              <c:f>Tabelle1!$A$8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Tabelle1!$J$2</c:f>
              <c:strCache>
                <c:ptCount val="1"/>
                <c:pt idx="0">
                  <c:v>200-299,99</c:v>
                </c:pt>
              </c:strCache>
            </c:strRef>
          </c:cat>
          <c:val>
            <c:numRef>
              <c:f>Tabelle1!$J$8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14-4388-948B-9A444B23CB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2130944"/>
        <c:axId val="1871824800"/>
      </c:barChart>
      <c:catAx>
        <c:axId val="138213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1824800"/>
        <c:crosses val="autoZero"/>
        <c:auto val="1"/>
        <c:lblAlgn val="ctr"/>
        <c:lblOffset val="100"/>
        <c:noMultiLvlLbl val="0"/>
      </c:catAx>
      <c:valAx>
        <c:axId val="187182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8213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104774</xdr:rowOff>
    </xdr:from>
    <xdr:to>
      <xdr:col>6</xdr:col>
      <xdr:colOff>104775</xdr:colOff>
      <xdr:row>25</xdr:row>
      <xdr:rowOff>133349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D757610-66F4-8FC1-A0C8-1333FB42A8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447674</xdr:colOff>
      <xdr:row>10</xdr:row>
      <xdr:rowOff>123824</xdr:rowOff>
    </xdr:from>
    <xdr:to>
      <xdr:col>12</xdr:col>
      <xdr:colOff>447674</xdr:colOff>
      <xdr:row>25</xdr:row>
      <xdr:rowOff>152399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2754132-4A1C-C0CF-7E87-ED7F571A55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104774</xdr:colOff>
      <xdr:row>27</xdr:row>
      <xdr:rowOff>66674</xdr:rowOff>
    </xdr:from>
    <xdr:to>
      <xdr:col>6</xdr:col>
      <xdr:colOff>104774</xdr:colOff>
      <xdr:row>42</xdr:row>
      <xdr:rowOff>95249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B617C6D-CD97-C342-3465-47E28912C6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523875</xdr:colOff>
      <xdr:row>27</xdr:row>
      <xdr:rowOff>66675</xdr:rowOff>
    </xdr:from>
    <xdr:to>
      <xdr:col>12</xdr:col>
      <xdr:colOff>552450</xdr:colOff>
      <xdr:row>42</xdr:row>
      <xdr:rowOff>85726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EF7FCF17-E107-4501-B6BC-ED2A586AE5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209550</xdr:colOff>
      <xdr:row>44</xdr:row>
      <xdr:rowOff>47624</xdr:rowOff>
    </xdr:from>
    <xdr:to>
      <xdr:col>6</xdr:col>
      <xdr:colOff>209550</xdr:colOff>
      <xdr:row>59</xdr:row>
      <xdr:rowOff>76199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B88F8D8F-A582-5E1F-7512-659CFE6C0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190499</xdr:colOff>
      <xdr:row>59</xdr:row>
      <xdr:rowOff>133349</xdr:rowOff>
    </xdr:from>
    <xdr:to>
      <xdr:col>6</xdr:col>
      <xdr:colOff>190499</xdr:colOff>
      <xdr:row>74</xdr:row>
      <xdr:rowOff>161924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DE4F82B6-D609-2AF0-6DF5-B65D91BD22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581024</xdr:colOff>
      <xdr:row>59</xdr:row>
      <xdr:rowOff>76199</xdr:rowOff>
    </xdr:from>
    <xdr:to>
      <xdr:col>12</xdr:col>
      <xdr:colOff>581024</xdr:colOff>
      <xdr:row>74</xdr:row>
      <xdr:rowOff>104774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1C34F29E-66B3-5FC7-8D3B-BDC57071DB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47624</xdr:colOff>
      <xdr:row>59</xdr:row>
      <xdr:rowOff>47624</xdr:rowOff>
    </xdr:from>
    <xdr:to>
      <xdr:col>19</xdr:col>
      <xdr:colOff>47624</xdr:colOff>
      <xdr:row>74</xdr:row>
      <xdr:rowOff>76199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F3F77229-5DAB-8A63-8CE1-2838885352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180974</xdr:colOff>
      <xdr:row>75</xdr:row>
      <xdr:rowOff>85724</xdr:rowOff>
    </xdr:from>
    <xdr:to>
      <xdr:col>6</xdr:col>
      <xdr:colOff>180974</xdr:colOff>
      <xdr:row>90</xdr:row>
      <xdr:rowOff>114299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8DBC30AC-B26F-A524-CE8C-9BA1F7C51E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619124</xdr:colOff>
      <xdr:row>75</xdr:row>
      <xdr:rowOff>114299</xdr:rowOff>
    </xdr:from>
    <xdr:to>
      <xdr:col>12</xdr:col>
      <xdr:colOff>619124</xdr:colOff>
      <xdr:row>90</xdr:row>
      <xdr:rowOff>142874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FCED54B1-70FF-B9D7-E104-EB8063D6FA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466724</xdr:colOff>
      <xdr:row>11</xdr:row>
      <xdr:rowOff>9524</xdr:rowOff>
    </xdr:from>
    <xdr:to>
      <xdr:col>19</xdr:col>
      <xdr:colOff>466724</xdr:colOff>
      <xdr:row>26</xdr:row>
      <xdr:rowOff>38099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C9B88060-F947-D28D-E8B7-F6D29BC7A6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457199</xdr:colOff>
      <xdr:row>27</xdr:row>
      <xdr:rowOff>47624</xdr:rowOff>
    </xdr:from>
    <xdr:to>
      <xdr:col>19</xdr:col>
      <xdr:colOff>457199</xdr:colOff>
      <xdr:row>42</xdr:row>
      <xdr:rowOff>76199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A412420D-FCFB-5938-4CCF-DE0032A1C7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114299</xdr:colOff>
      <xdr:row>92</xdr:row>
      <xdr:rowOff>152399</xdr:rowOff>
    </xdr:from>
    <xdr:to>
      <xdr:col>6</xdr:col>
      <xdr:colOff>114299</xdr:colOff>
      <xdr:row>107</xdr:row>
      <xdr:rowOff>180974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5562F1AC-0E2D-F77F-FB37-98AE1715C8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476248</xdr:colOff>
      <xdr:row>92</xdr:row>
      <xdr:rowOff>57149</xdr:rowOff>
    </xdr:from>
    <xdr:to>
      <xdr:col>13</xdr:col>
      <xdr:colOff>438149</xdr:colOff>
      <xdr:row>110</xdr:row>
      <xdr:rowOff>9525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A330D3B5-D336-0E26-9E08-3620E7313B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343330</xdr:colOff>
      <xdr:row>156</xdr:row>
      <xdr:rowOff>105320</xdr:rowOff>
    </xdr:from>
    <xdr:to>
      <xdr:col>7</xdr:col>
      <xdr:colOff>190500</xdr:colOff>
      <xdr:row>186</xdr:row>
      <xdr:rowOff>38100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9F2B977-1794-728C-5636-87AEB4888B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293728</xdr:colOff>
      <xdr:row>62</xdr:row>
      <xdr:rowOff>159883</xdr:rowOff>
    </xdr:from>
    <xdr:to>
      <xdr:col>7</xdr:col>
      <xdr:colOff>533400</xdr:colOff>
      <xdr:row>88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9EB86230-99B9-E481-284C-32EAAE1F5D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216721</xdr:colOff>
      <xdr:row>63</xdr:row>
      <xdr:rowOff>28522</xdr:rowOff>
    </xdr:from>
    <xdr:to>
      <xdr:col>17</xdr:col>
      <xdr:colOff>304800</xdr:colOff>
      <xdr:row>88</xdr:row>
      <xdr:rowOff>114299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6A79749A-0321-8E45-464F-45AD34EA66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324104</xdr:colOff>
      <xdr:row>88</xdr:row>
      <xdr:rowOff>152222</xdr:rowOff>
    </xdr:from>
    <xdr:to>
      <xdr:col>7</xdr:col>
      <xdr:colOff>493057</xdr:colOff>
      <xdr:row>121</xdr:row>
      <xdr:rowOff>44824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4670DFA-5F81-5178-A319-7993D9E197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245607</xdr:colOff>
      <xdr:row>88</xdr:row>
      <xdr:rowOff>170328</xdr:rowOff>
    </xdr:from>
    <xdr:to>
      <xdr:col>17</xdr:col>
      <xdr:colOff>533400</xdr:colOff>
      <xdr:row>122</xdr:row>
      <xdr:rowOff>172851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B434F15-47CE-8384-D15A-13573F0557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392740</xdr:colOff>
      <xdr:row>129</xdr:row>
      <xdr:rowOff>135106</xdr:rowOff>
    </xdr:from>
    <xdr:to>
      <xdr:col>7</xdr:col>
      <xdr:colOff>114300</xdr:colOff>
      <xdr:row>154</xdr:row>
      <xdr:rowOff>38099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51844912-6F1E-4A5A-8AD5-5705F6CAA9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361768</xdr:colOff>
      <xdr:row>130</xdr:row>
      <xdr:rowOff>124483</xdr:rowOff>
    </xdr:from>
    <xdr:to>
      <xdr:col>17</xdr:col>
      <xdr:colOff>381000</xdr:colOff>
      <xdr:row>155</xdr:row>
      <xdr:rowOff>38100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DD01BBE-74D3-C0D9-9E4F-17A7251A29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647721</xdr:colOff>
      <xdr:row>195</xdr:row>
      <xdr:rowOff>7513</xdr:rowOff>
    </xdr:from>
    <xdr:to>
      <xdr:col>17</xdr:col>
      <xdr:colOff>190500</xdr:colOff>
      <xdr:row>221</xdr:row>
      <xdr:rowOff>152401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F035DB71-7EAE-1D85-DAE3-0FD14178CA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306713</xdr:colOff>
      <xdr:row>194</xdr:row>
      <xdr:rowOff>86710</xdr:rowOff>
    </xdr:from>
    <xdr:to>
      <xdr:col>7</xdr:col>
      <xdr:colOff>723900</xdr:colOff>
      <xdr:row>222</xdr:row>
      <xdr:rowOff>76200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C576DF87-88C3-1A12-41C7-A7C29CCA0B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430047</xdr:colOff>
      <xdr:row>223</xdr:row>
      <xdr:rowOff>113741</xdr:rowOff>
    </xdr:from>
    <xdr:to>
      <xdr:col>17</xdr:col>
      <xdr:colOff>190500</xdr:colOff>
      <xdr:row>254</xdr:row>
      <xdr:rowOff>27275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9D9CEB21-A271-97BE-9F7B-C9AC8D7FE4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408274</xdr:colOff>
      <xdr:row>156</xdr:row>
      <xdr:rowOff>58442</xdr:rowOff>
    </xdr:from>
    <xdr:to>
      <xdr:col>17</xdr:col>
      <xdr:colOff>457200</xdr:colOff>
      <xdr:row>186</xdr:row>
      <xdr:rowOff>76200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5E42A23F-AC3F-7707-A774-1CF2F79642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Q525" totalsRowShown="0">
  <autoFilter ref="A1:Q525" xr:uid="{00000000-0009-0000-0100-000001000000}"/>
  <tableColumns count="17">
    <tableColumn id="1" xr3:uid="{00000000-0010-0000-0000-000001000000}" name="Number" dataDxfId="10"/>
    <tableColumn id="2" xr3:uid="{00000000-0010-0000-0000-000002000000}" name="Theme"/>
    <tableColumn id="3" xr3:uid="{00000000-0010-0000-0000-000003000000}" name="Subtheme" dataDxfId="9"/>
    <tableColumn id="4" xr3:uid="{00000000-0010-0000-0000-000004000000}" name="Year"/>
    <tableColumn id="5" xr3:uid="{00000000-0010-0000-0000-000005000000}" name="Set name"/>
    <tableColumn id="6" xr3:uid="{00000000-0010-0000-0000-000006000000}" name="Minifigs"/>
    <tableColumn id="7" xr3:uid="{00000000-0010-0000-0000-000007000000}" name="Pieces"/>
    <tableColumn id="11" xr3:uid="{00000000-0010-0000-0000-00000B000000}" name="RRP (EUR)"/>
    <tableColumn id="18" xr3:uid="{00000000-0010-0000-0000-000012000000}" name="Notes"/>
    <tableColumn id="23" xr3:uid="{00000000-0010-0000-0000-000017000000}" name="Qty wanted"/>
    <tableColumn id="24" xr3:uid="{00000000-0010-0000-0000-000018000000}" name="Priority"/>
    <tableColumn id="25" xr3:uid="{00000000-0010-0000-0000-000019000000}" name="Preis 0-49" dataDxfId="8">
      <calculatedColumnFormula>IF(Tabelle1[[#This Row],[RRP (EUR)]]&lt;50,1,0)</calculatedColumnFormula>
    </tableColumn>
    <tableColumn id="26" xr3:uid="{00000000-0010-0000-0000-00001A000000}" name="Preis 50-99" dataDxfId="7">
      <calculatedColumnFormula>IF(AND(Tabelle1[[#This Row],[RRP (EUR)]]&gt;50,Tabelle1[[#This Row],[RRP (EUR)]]&lt;100),1,0)</calculatedColumnFormula>
    </tableColumn>
    <tableColumn id="27" xr3:uid="{00000000-0010-0000-0000-00001B000000}" name="Preis 100-199" dataDxfId="6">
      <calculatedColumnFormula>IF(AND(Tabelle1[[#This Row],[RRP (EUR)]]&gt;100,Tabelle1[[#This Row],[RRP (EUR)]]&lt;200),1,0)</calculatedColumnFormula>
    </tableColumn>
    <tableColumn id="28" xr3:uid="{00000000-0010-0000-0000-00001C000000}" name="Preis 200-299" dataDxfId="5">
      <calculatedColumnFormula>IF(AND(Tabelle1[[#This Row],[RRP (EUR)]]&gt;200,Tabelle1[[#This Row],[RRP (EUR)]]&lt;300),1,0)</calculatedColumnFormula>
    </tableColumn>
    <tableColumn id="29" xr3:uid="{00000000-0010-0000-0000-00001D000000}" name="Preis 300+" dataDxfId="4">
      <calculatedColumnFormula>IF(Tabelle1[[#This Row],[RRP (EUR)]]&gt;300,1,0)</calculatedColumnFormula>
    </tableColumn>
    <tableColumn id="30" xr3:uid="{00000000-0010-0000-0000-00001E000000}" name="Set Num Länge" dataDxfId="3">
      <calculatedColumnFormula>LEN(Tabelle1[[#This Row],[Number]])-2</calculatedColumnFormula>
    </tableColumn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B3689EA-29FE-4B17-8974-495FAECB9717}" name="Tabelle2" displayName="Tabelle2" ref="A1:G36" totalsRowShown="0">
  <autoFilter ref="A1:G36" xr:uid="{8B3689EA-29FE-4B17-8974-495FAECB9717}"/>
  <sortState xmlns:xlrd2="http://schemas.microsoft.com/office/spreadsheetml/2017/richdata2" ref="A2:F36">
    <sortCondition ref="A1:A496"/>
  </sortState>
  <tableColumns count="7">
    <tableColumn id="1" xr3:uid="{1E4B0400-7E68-4810-A366-3361DAE26F8D}" name="Themenreihe"/>
    <tableColumn id="2" xr3:uid="{EDEDB4A1-6BD0-4D08-93C4-3FC43B8E55F0}" name="Sets">
      <calculatedColumnFormula>COUNTIF('Brickset-Sets'!B:B,'Deep Dive'!A2)</calculatedColumnFormula>
    </tableColumn>
    <tableColumn id="3" xr3:uid="{1283CD6B-35B6-4E0B-8DA6-94E590EFBD7B}" name="Minifiguren" dataDxfId="2">
      <calculatedColumnFormula>SUMIFS(Tabelle1[Minifigs],Tabelle1[Theme],Tabelle2[[#This Row],[Themenreihe]])</calculatedColumnFormula>
    </tableColumn>
    <tableColumn id="6" xr3:uid="{1EE59D15-B6D8-4839-9DCA-4F4F3983E500}" name="Minifigs/Schnitt" dataDxfId="1">
      <calculatedColumnFormula>IF(Tabelle2[[#This Row],[Minifiguren]]=0,0,Tabelle2[[#This Row],[Minifiguren]]/Tabelle2[[#This Row],[Sets]])</calculatedColumnFormula>
    </tableColumn>
    <tableColumn id="4" xr3:uid="{AEC5F237-4D83-43C4-AD20-95EDDBEAD3FE}" name="Preis/Summe" dataCellStyle="Währung">
      <calculatedColumnFormula>SUMIFS(Tabelle1[RRP (EUR)],Tabelle1[Theme],Tabelle2[[#This Row],[Themenreihe]])</calculatedColumnFormula>
    </tableColumn>
    <tableColumn id="5" xr3:uid="{6C847A88-4782-4F93-97BB-2E945EC36745}" name="Preis/Schnitt" dataCellStyle="Währung">
      <calculatedColumnFormula>Tabelle2[[#This Row],[Preis/Summe]]/Tabelle2[[#This Row],[Sets]]</calculatedColumnFormula>
    </tableColumn>
    <tableColumn id="7" xr3:uid="{52BE200F-08E8-4462-B026-AD6C65C58E3B}" name="Teile" dataDxfId="0">
      <calculatedColumnFormula>SUMIFS(Tabelle1[Pieces],Tabelle1[Theme],Tabelle2[[#This Row],[Themenreihe]])</calculatedColumnFormula>
    </tableColumn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EFFE2F-0B1B-4EB0-B3DF-E9D78082C8FA}" name="Tabelle4" displayName="Tabelle4" ref="I1:O36" totalsRowShown="0">
  <autoFilter ref="I1:O36" xr:uid="{00EFFE2F-0B1B-4EB0-B3DF-E9D78082C8FA}"/>
  <sortState xmlns:xlrd2="http://schemas.microsoft.com/office/spreadsheetml/2017/richdata2" ref="I2:O36">
    <sortCondition descending="1" ref="J1:J36"/>
  </sortState>
  <tableColumns count="7">
    <tableColumn id="1" xr3:uid="{85D7CA2A-F8A8-4F11-A4E3-D4E6C2320FFC}" name="Themenreihe"/>
    <tableColumn id="2" xr3:uid="{C587C92F-0E15-40BB-AE82-5A9428F66C7A}" name="Sets"/>
    <tableColumn id="3" xr3:uid="{B92C5E98-1C9E-4A76-9655-CF2EDEE25E07}" name="Minifiguren"/>
    <tableColumn id="4" xr3:uid="{9BBD38C1-0A13-4679-94CC-7E18D3A51C27}" name="Minifigs/Schnitt"/>
    <tableColumn id="5" xr3:uid="{35126DE6-B223-4483-8485-68ECCD3D144C}" name="Preis/Summe" dataCellStyle="Währung"/>
    <tableColumn id="6" xr3:uid="{98F177FD-214C-4E3A-8832-A005C62C2424}" name="Preis/Schnitt" dataCellStyle="Währung"/>
    <tableColumn id="7" xr3:uid="{20AD06CB-1013-4CD5-BE79-07775D6544D2}" name="Teile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3"/>
  <sheetViews>
    <sheetView workbookViewId="0">
      <pane ySplit="1" topLeftCell="A392" activePane="bottomLeft" state="frozen"/>
      <selection pane="bottomLeft" activeCell="G393" sqref="G393"/>
    </sheetView>
  </sheetViews>
  <sheetFormatPr baseColWidth="10" defaultColWidth="11.3984375" defaultRowHeight="14.25" x14ac:dyDescent="0.45"/>
  <cols>
    <col min="2" max="2" width="23" customWidth="1"/>
    <col min="3" max="3" width="22.3984375" customWidth="1"/>
    <col min="5" max="5" width="35.1328125" customWidth="1"/>
    <col min="7" max="7" width="16.1328125" customWidth="1"/>
    <col min="8" max="8" width="16.73046875" customWidth="1"/>
    <col min="10" max="10" width="12.3984375" customWidth="1"/>
  </cols>
  <sheetData>
    <row r="1" spans="1:17" ht="41.25" customHeight="1" x14ac:dyDescent="0.45">
      <c r="A1" s="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45">
      <c r="A2" s="1" t="s">
        <v>17</v>
      </c>
      <c r="B2" t="s">
        <v>18</v>
      </c>
      <c r="C2" s="1" t="s">
        <v>19</v>
      </c>
      <c r="D2">
        <v>2023</v>
      </c>
      <c r="E2" t="s">
        <v>20</v>
      </c>
      <c r="F2">
        <v>8</v>
      </c>
      <c r="G2">
        <v>2899</v>
      </c>
      <c r="H2" s="1">
        <v>229.99</v>
      </c>
      <c r="I2" t="s">
        <v>21</v>
      </c>
      <c r="J2">
        <v>0</v>
      </c>
      <c r="K2">
        <v>0</v>
      </c>
      <c r="L2">
        <f>IF(Tabelle1[[#This Row],[RRP (EUR)]]&lt;50,1,0)</f>
        <v>0</v>
      </c>
      <c r="M2">
        <f>IF(AND(Tabelle1[[#This Row],[RRP (EUR)]]&gt;50,Tabelle1[[#This Row],[RRP (EUR)]]&lt;100),1,0)</f>
        <v>0</v>
      </c>
      <c r="N2">
        <f>IF(AND(Tabelle1[[#This Row],[RRP (EUR)]]&gt;100,Tabelle1[[#This Row],[RRP (EUR)]]&lt;200),1,0)</f>
        <v>0</v>
      </c>
      <c r="O2">
        <f>IF(AND(Tabelle1[[#This Row],[RRP (EUR)]]&gt;200,Tabelle1[[#This Row],[RRP (EUR)]]&lt;300),1,0)</f>
        <v>1</v>
      </c>
      <c r="P2">
        <f>IF(Tabelle1[[#This Row],[RRP (EUR)]]&gt;300,1,0)</f>
        <v>0</v>
      </c>
      <c r="Q2" s="1">
        <f>LEN(Tabelle1[[#This Row],[Number]])-2</f>
        <v>5</v>
      </c>
    </row>
    <row r="3" spans="1:17" x14ac:dyDescent="0.45">
      <c r="A3" s="1" t="s">
        <v>22</v>
      </c>
      <c r="B3" t="s">
        <v>18</v>
      </c>
      <c r="C3" s="1" t="s">
        <v>23</v>
      </c>
      <c r="D3">
        <v>2023</v>
      </c>
      <c r="E3" t="s">
        <v>24</v>
      </c>
      <c r="G3">
        <v>939</v>
      </c>
      <c r="H3" s="1">
        <v>59.99</v>
      </c>
      <c r="I3" t="s">
        <v>21</v>
      </c>
      <c r="J3">
        <v>0</v>
      </c>
      <c r="K3">
        <v>0</v>
      </c>
      <c r="L3">
        <f>IF(Tabelle1[[#This Row],[RRP (EUR)]]&lt;50,1,0)</f>
        <v>0</v>
      </c>
      <c r="M3">
        <f>IF(AND(Tabelle1[[#This Row],[RRP (EUR)]]&gt;50,Tabelle1[[#This Row],[RRP (EUR)]]&lt;100),1,0)</f>
        <v>1</v>
      </c>
      <c r="N3">
        <f>IF(AND(Tabelle1[[#This Row],[RRP (EUR)]]&gt;100,Tabelle1[[#This Row],[RRP (EUR)]]&lt;200),1,0)</f>
        <v>0</v>
      </c>
      <c r="O3">
        <f>IF(AND(Tabelle1[[#This Row],[RRP (EUR)]]&gt;200,Tabelle1[[#This Row],[RRP (EUR)]]&lt;300),1,0)</f>
        <v>0</v>
      </c>
      <c r="P3">
        <f>IF(Tabelle1[[#This Row],[RRP (EUR)]]&gt;300,1,0)</f>
        <v>0</v>
      </c>
      <c r="Q3" s="1">
        <f>LEN(Tabelle1[[#This Row],[Number]])-2</f>
        <v>5</v>
      </c>
    </row>
    <row r="4" spans="1:17" x14ac:dyDescent="0.45">
      <c r="A4" s="1" t="s">
        <v>25</v>
      </c>
      <c r="B4" t="s">
        <v>18</v>
      </c>
      <c r="C4" s="1" t="s">
        <v>23</v>
      </c>
      <c r="D4">
        <v>2023</v>
      </c>
      <c r="E4" t="s">
        <v>26</v>
      </c>
      <c r="G4">
        <v>812</v>
      </c>
      <c r="H4" s="1">
        <v>49.99</v>
      </c>
      <c r="I4" t="s">
        <v>21</v>
      </c>
      <c r="J4">
        <v>0</v>
      </c>
      <c r="K4">
        <v>0</v>
      </c>
      <c r="L4">
        <f>IF(Tabelle1[[#This Row],[RRP (EUR)]]&lt;50,1,0)</f>
        <v>1</v>
      </c>
      <c r="M4">
        <f>IF(AND(Tabelle1[[#This Row],[RRP (EUR)]]&gt;50,Tabelle1[[#This Row],[RRP (EUR)]]&lt;100),1,0)</f>
        <v>0</v>
      </c>
      <c r="N4">
        <f>IF(AND(Tabelle1[[#This Row],[RRP (EUR)]]&gt;100,Tabelle1[[#This Row],[RRP (EUR)]]&lt;200),1,0)</f>
        <v>0</v>
      </c>
      <c r="O4">
        <f>IF(AND(Tabelle1[[#This Row],[RRP (EUR)]]&gt;200,Tabelle1[[#This Row],[RRP (EUR)]]&lt;300),1,0)</f>
        <v>0</v>
      </c>
      <c r="P4">
        <f>IF(Tabelle1[[#This Row],[RRP (EUR)]]&gt;300,1,0)</f>
        <v>0</v>
      </c>
      <c r="Q4" s="1">
        <f>LEN(Tabelle1[[#This Row],[Number]])-2</f>
        <v>5</v>
      </c>
    </row>
    <row r="5" spans="1:17" x14ac:dyDescent="0.45">
      <c r="A5" s="1" t="s">
        <v>27</v>
      </c>
      <c r="B5" t="s">
        <v>18</v>
      </c>
      <c r="C5" s="1" t="s">
        <v>28</v>
      </c>
      <c r="D5">
        <v>2023</v>
      </c>
      <c r="E5" t="s">
        <v>29</v>
      </c>
      <c r="G5">
        <v>1363</v>
      </c>
      <c r="H5" s="1">
        <v>104.99</v>
      </c>
      <c r="I5" t="s">
        <v>21</v>
      </c>
      <c r="J5">
        <v>0</v>
      </c>
      <c r="K5">
        <v>0</v>
      </c>
      <c r="L5">
        <f>IF(Tabelle1[[#This Row],[RRP (EUR)]]&lt;50,1,0)</f>
        <v>0</v>
      </c>
      <c r="M5">
        <f>IF(AND(Tabelle1[[#This Row],[RRP (EUR)]]&gt;50,Tabelle1[[#This Row],[RRP (EUR)]]&lt;100),1,0)</f>
        <v>0</v>
      </c>
      <c r="N5">
        <f>IF(AND(Tabelle1[[#This Row],[RRP (EUR)]]&gt;100,Tabelle1[[#This Row],[RRP (EUR)]]&lt;200),1,0)</f>
        <v>1</v>
      </c>
      <c r="O5">
        <f>IF(AND(Tabelle1[[#This Row],[RRP (EUR)]]&gt;200,Tabelle1[[#This Row],[RRP (EUR)]]&lt;300),1,0)</f>
        <v>0</v>
      </c>
      <c r="P5">
        <f>IF(Tabelle1[[#This Row],[RRP (EUR)]]&gt;300,1,0)</f>
        <v>0</v>
      </c>
      <c r="Q5" s="1">
        <f>LEN(Tabelle1[[#This Row],[Number]])-2</f>
        <v>5</v>
      </c>
    </row>
    <row r="6" spans="1:17" x14ac:dyDescent="0.45">
      <c r="A6" s="1" t="s">
        <v>30</v>
      </c>
      <c r="B6" t="s">
        <v>18</v>
      </c>
      <c r="C6" s="1" t="s">
        <v>31</v>
      </c>
      <c r="D6">
        <v>2023</v>
      </c>
      <c r="E6" t="s">
        <v>32</v>
      </c>
      <c r="F6">
        <v>21</v>
      </c>
      <c r="G6">
        <v>6167</v>
      </c>
      <c r="H6" s="1">
        <v>499.99</v>
      </c>
      <c r="I6" t="s">
        <v>21</v>
      </c>
      <c r="J6">
        <v>0</v>
      </c>
      <c r="K6">
        <v>0</v>
      </c>
      <c r="L6">
        <f>IF(Tabelle1[[#This Row],[RRP (EUR)]]&lt;50,1,0)</f>
        <v>0</v>
      </c>
      <c r="M6">
        <f>IF(AND(Tabelle1[[#This Row],[RRP (EUR)]]&gt;50,Tabelle1[[#This Row],[RRP (EUR)]]&lt;100),1,0)</f>
        <v>0</v>
      </c>
      <c r="N6">
        <f>IF(AND(Tabelle1[[#This Row],[RRP (EUR)]]&gt;100,Tabelle1[[#This Row],[RRP (EUR)]]&lt;200),1,0)</f>
        <v>0</v>
      </c>
      <c r="O6">
        <f>IF(AND(Tabelle1[[#This Row],[RRP (EUR)]]&gt;200,Tabelle1[[#This Row],[RRP (EUR)]]&lt;300),1,0)</f>
        <v>0</v>
      </c>
      <c r="P6">
        <f>IF(Tabelle1[[#This Row],[RRP (EUR)]]&gt;300,1,0)</f>
        <v>1</v>
      </c>
      <c r="Q6" s="1">
        <f>LEN(Tabelle1[[#This Row],[Number]])-2</f>
        <v>5</v>
      </c>
    </row>
    <row r="7" spans="1:17" x14ac:dyDescent="0.45">
      <c r="A7" s="1" t="s">
        <v>33</v>
      </c>
      <c r="B7" t="s">
        <v>18</v>
      </c>
      <c r="C7" s="1" t="s">
        <v>34</v>
      </c>
      <c r="D7">
        <v>2023</v>
      </c>
      <c r="E7" t="s">
        <v>35</v>
      </c>
      <c r="G7">
        <v>2336</v>
      </c>
      <c r="H7" s="1">
        <v>239.99</v>
      </c>
      <c r="I7" t="s">
        <v>21</v>
      </c>
      <c r="J7">
        <v>0</v>
      </c>
      <c r="K7">
        <v>0</v>
      </c>
      <c r="L7">
        <f>IF(Tabelle1[[#This Row],[RRP (EUR)]]&lt;50,1,0)</f>
        <v>0</v>
      </c>
      <c r="M7">
        <f>IF(AND(Tabelle1[[#This Row],[RRP (EUR)]]&gt;50,Tabelle1[[#This Row],[RRP (EUR)]]&lt;100),1,0)</f>
        <v>0</v>
      </c>
      <c r="N7">
        <f>IF(AND(Tabelle1[[#This Row],[RRP (EUR)]]&gt;100,Tabelle1[[#This Row],[RRP (EUR)]]&lt;200),1,0)</f>
        <v>0</v>
      </c>
      <c r="O7">
        <f>IF(AND(Tabelle1[[#This Row],[RRP (EUR)]]&gt;200,Tabelle1[[#This Row],[RRP (EUR)]]&lt;300),1,0)</f>
        <v>1</v>
      </c>
      <c r="P7">
        <f>IF(Tabelle1[[#This Row],[RRP (EUR)]]&gt;300,1,0)</f>
        <v>0</v>
      </c>
      <c r="Q7" s="1">
        <f>LEN(Tabelle1[[#This Row],[Number]])-2</f>
        <v>5</v>
      </c>
    </row>
    <row r="8" spans="1:17" x14ac:dyDescent="0.45">
      <c r="A8" s="1" t="s">
        <v>36</v>
      </c>
      <c r="B8" t="s">
        <v>18</v>
      </c>
      <c r="C8" s="1" t="s">
        <v>28</v>
      </c>
      <c r="D8">
        <v>2023</v>
      </c>
      <c r="E8" t="s">
        <v>37</v>
      </c>
      <c r="G8">
        <v>2083</v>
      </c>
      <c r="H8" s="1">
        <v>199.99</v>
      </c>
      <c r="I8" t="s">
        <v>21</v>
      </c>
      <c r="J8">
        <v>0</v>
      </c>
      <c r="K8">
        <v>0</v>
      </c>
      <c r="L8">
        <f>IF(Tabelle1[[#This Row],[RRP (EUR)]]&lt;50,1,0)</f>
        <v>0</v>
      </c>
      <c r="M8">
        <f>IF(AND(Tabelle1[[#This Row],[RRP (EUR)]]&gt;50,Tabelle1[[#This Row],[RRP (EUR)]]&lt;100),1,0)</f>
        <v>0</v>
      </c>
      <c r="N8">
        <f>IF(AND(Tabelle1[[#This Row],[RRP (EUR)]]&gt;100,Tabelle1[[#This Row],[RRP (EUR)]]&lt;200),1,0)</f>
        <v>1</v>
      </c>
      <c r="O8">
        <f>IF(AND(Tabelle1[[#This Row],[RRP (EUR)]]&gt;200,Tabelle1[[#This Row],[RRP (EUR)]]&lt;300),1,0)</f>
        <v>0</v>
      </c>
      <c r="P8">
        <f>IF(Tabelle1[[#This Row],[RRP (EUR)]]&gt;300,1,0)</f>
        <v>0</v>
      </c>
      <c r="Q8" s="1">
        <f>LEN(Tabelle1[[#This Row],[Number]])-2</f>
        <v>5</v>
      </c>
    </row>
    <row r="9" spans="1:17" x14ac:dyDescent="0.45">
      <c r="A9" s="1" t="s">
        <v>38</v>
      </c>
      <c r="B9" t="s">
        <v>18</v>
      </c>
      <c r="C9" s="1" t="s">
        <v>39</v>
      </c>
      <c r="D9">
        <v>2023</v>
      </c>
      <c r="E9" t="s">
        <v>40</v>
      </c>
      <c r="F9">
        <v>9</v>
      </c>
      <c r="G9">
        <v>2509</v>
      </c>
      <c r="H9" s="1">
        <v>214.99</v>
      </c>
      <c r="I9" t="s">
        <v>21</v>
      </c>
      <c r="J9">
        <v>0</v>
      </c>
      <c r="K9">
        <v>0</v>
      </c>
      <c r="L9">
        <f>IF(Tabelle1[[#This Row],[RRP (EUR)]]&lt;50,1,0)</f>
        <v>0</v>
      </c>
      <c r="M9">
        <f>IF(AND(Tabelle1[[#This Row],[RRP (EUR)]]&gt;50,Tabelle1[[#This Row],[RRP (EUR)]]&lt;100),1,0)</f>
        <v>0</v>
      </c>
      <c r="N9">
        <f>IF(AND(Tabelle1[[#This Row],[RRP (EUR)]]&gt;100,Tabelle1[[#This Row],[RRP (EUR)]]&lt;200),1,0)</f>
        <v>0</v>
      </c>
      <c r="O9">
        <f>IF(AND(Tabelle1[[#This Row],[RRP (EUR)]]&gt;200,Tabelle1[[#This Row],[RRP (EUR)]]&lt;300),1,0)</f>
        <v>1</v>
      </c>
      <c r="P9">
        <f>IF(Tabelle1[[#This Row],[RRP (EUR)]]&gt;300,1,0)</f>
        <v>0</v>
      </c>
      <c r="Q9" s="1">
        <f>LEN(Tabelle1[[#This Row],[Number]])-2</f>
        <v>5</v>
      </c>
    </row>
    <row r="10" spans="1:17" x14ac:dyDescent="0.45">
      <c r="A10" s="1" t="s">
        <v>41</v>
      </c>
      <c r="B10" t="s">
        <v>18</v>
      </c>
      <c r="C10" s="1" t="s">
        <v>34</v>
      </c>
      <c r="D10">
        <v>2023</v>
      </c>
      <c r="E10" t="s">
        <v>42</v>
      </c>
      <c r="G10">
        <v>1210</v>
      </c>
      <c r="H10" s="1">
        <v>149.99</v>
      </c>
      <c r="I10" t="s">
        <v>21</v>
      </c>
      <c r="J10">
        <v>0</v>
      </c>
      <c r="K10">
        <v>0</v>
      </c>
      <c r="L10">
        <f>IF(Tabelle1[[#This Row],[RRP (EUR)]]&lt;50,1,0)</f>
        <v>0</v>
      </c>
      <c r="M10">
        <f>IF(AND(Tabelle1[[#This Row],[RRP (EUR)]]&gt;50,Tabelle1[[#This Row],[RRP (EUR)]]&lt;100),1,0)</f>
        <v>0</v>
      </c>
      <c r="N10">
        <f>IF(AND(Tabelle1[[#This Row],[RRP (EUR)]]&gt;100,Tabelle1[[#This Row],[RRP (EUR)]]&lt;200),1,0)</f>
        <v>1</v>
      </c>
      <c r="O10">
        <f>IF(AND(Tabelle1[[#This Row],[RRP (EUR)]]&gt;200,Tabelle1[[#This Row],[RRP (EUR)]]&lt;300),1,0)</f>
        <v>0</v>
      </c>
      <c r="P10">
        <f>IF(Tabelle1[[#This Row],[RRP (EUR)]]&gt;300,1,0)</f>
        <v>0</v>
      </c>
      <c r="Q10" s="1">
        <f>LEN(Tabelle1[[#This Row],[Number]])-2</f>
        <v>5</v>
      </c>
    </row>
    <row r="11" spans="1:17" x14ac:dyDescent="0.45">
      <c r="A11" s="1" t="s">
        <v>43</v>
      </c>
      <c r="B11" t="s">
        <v>18</v>
      </c>
      <c r="C11" s="1" t="s">
        <v>31</v>
      </c>
      <c r="D11">
        <v>2023</v>
      </c>
      <c r="E11" t="s">
        <v>44</v>
      </c>
      <c r="F11">
        <v>1</v>
      </c>
      <c r="G11">
        <v>2651</v>
      </c>
      <c r="H11" s="1">
        <v>269.99</v>
      </c>
      <c r="I11" t="s">
        <v>21</v>
      </c>
      <c r="J11">
        <v>0</v>
      </c>
      <c r="K11">
        <v>0</v>
      </c>
      <c r="L11">
        <f>IF(Tabelle1[[#This Row],[RRP (EUR)]]&lt;50,1,0)</f>
        <v>0</v>
      </c>
      <c r="M11">
        <f>IF(AND(Tabelle1[[#This Row],[RRP (EUR)]]&gt;50,Tabelle1[[#This Row],[RRP (EUR)]]&lt;100),1,0)</f>
        <v>0</v>
      </c>
      <c r="N11">
        <f>IF(AND(Tabelle1[[#This Row],[RRP (EUR)]]&gt;100,Tabelle1[[#This Row],[RRP (EUR)]]&lt;200),1,0)</f>
        <v>0</v>
      </c>
      <c r="O11">
        <f>IF(AND(Tabelle1[[#This Row],[RRP (EUR)]]&gt;200,Tabelle1[[#This Row],[RRP (EUR)]]&lt;300),1,0)</f>
        <v>1</v>
      </c>
      <c r="P11">
        <f>IF(Tabelle1[[#This Row],[RRP (EUR)]]&gt;300,1,0)</f>
        <v>0</v>
      </c>
      <c r="Q11" s="1">
        <f>LEN(Tabelle1[[#This Row],[Number]])-2</f>
        <v>5</v>
      </c>
    </row>
    <row r="12" spans="1:17" x14ac:dyDescent="0.45">
      <c r="A12" s="1" t="s">
        <v>45</v>
      </c>
      <c r="B12" t="s">
        <v>18</v>
      </c>
      <c r="C12" s="1" t="s">
        <v>46</v>
      </c>
      <c r="D12">
        <v>2023</v>
      </c>
      <c r="E12" t="s">
        <v>47</v>
      </c>
      <c r="F12">
        <v>5</v>
      </c>
      <c r="G12">
        <v>1517</v>
      </c>
      <c r="H12" s="1">
        <v>99.99</v>
      </c>
      <c r="I12" t="s">
        <v>21</v>
      </c>
      <c r="J12">
        <v>0</v>
      </c>
      <c r="K12">
        <v>0</v>
      </c>
      <c r="L12">
        <f>IF(Tabelle1[[#This Row],[RRP (EUR)]]&lt;50,1,0)</f>
        <v>0</v>
      </c>
      <c r="M12">
        <f>IF(AND(Tabelle1[[#This Row],[RRP (EUR)]]&gt;50,Tabelle1[[#This Row],[RRP (EUR)]]&lt;100),1,0)</f>
        <v>1</v>
      </c>
      <c r="N12">
        <f>IF(AND(Tabelle1[[#This Row],[RRP (EUR)]]&gt;100,Tabelle1[[#This Row],[RRP (EUR)]]&lt;200),1,0)</f>
        <v>0</v>
      </c>
      <c r="O12">
        <f>IF(AND(Tabelle1[[#This Row],[RRP (EUR)]]&gt;200,Tabelle1[[#This Row],[RRP (EUR)]]&lt;300),1,0)</f>
        <v>0</v>
      </c>
      <c r="P12">
        <f>IF(Tabelle1[[#This Row],[RRP (EUR)]]&gt;300,1,0)</f>
        <v>0</v>
      </c>
      <c r="Q12" s="1">
        <f>LEN(Tabelle1[[#This Row],[Number]])-2</f>
        <v>5</v>
      </c>
    </row>
    <row r="13" spans="1:17" x14ac:dyDescent="0.45">
      <c r="A13" s="1" t="s">
        <v>48</v>
      </c>
      <c r="B13" t="s">
        <v>18</v>
      </c>
      <c r="C13" s="1" t="s">
        <v>49</v>
      </c>
      <c r="D13">
        <v>2023</v>
      </c>
      <c r="G13">
        <v>758</v>
      </c>
      <c r="H13" s="1" t="s">
        <v>50</v>
      </c>
      <c r="I13" t="s">
        <v>21</v>
      </c>
      <c r="J13">
        <v>0</v>
      </c>
      <c r="K13">
        <v>0</v>
      </c>
      <c r="L13">
        <f>IF(Tabelle1[[#This Row],[RRP (EUR)]]&lt;50,1,0)</f>
        <v>0</v>
      </c>
      <c r="M13">
        <f>IF(AND(Tabelle1[[#This Row],[RRP (EUR)]]&gt;50,Tabelle1[[#This Row],[RRP (EUR)]]&lt;100),1,0)</f>
        <v>0</v>
      </c>
      <c r="N13">
        <f>IF(AND(Tabelle1[[#This Row],[RRP (EUR)]]&gt;100,Tabelle1[[#This Row],[RRP (EUR)]]&lt;200),1,0)</f>
        <v>0</v>
      </c>
      <c r="O13">
        <f>IF(AND(Tabelle1[[#This Row],[RRP (EUR)]]&gt;200,Tabelle1[[#This Row],[RRP (EUR)]]&lt;300),1,0)</f>
        <v>0</v>
      </c>
      <c r="P13">
        <f>IF(Tabelle1[[#This Row],[RRP (EUR)]]&gt;300,1,0)</f>
        <v>1</v>
      </c>
      <c r="Q13" s="1">
        <f>LEN(Tabelle1[[#This Row],[Number]])-2</f>
        <v>5</v>
      </c>
    </row>
    <row r="14" spans="1:17" x14ac:dyDescent="0.45">
      <c r="A14" s="1" t="s">
        <v>51</v>
      </c>
      <c r="B14" t="s">
        <v>52</v>
      </c>
      <c r="D14">
        <v>2023</v>
      </c>
      <c r="E14" t="s">
        <v>53</v>
      </c>
      <c r="F14">
        <v>2</v>
      </c>
      <c r="G14">
        <v>58</v>
      </c>
      <c r="H14" s="1">
        <v>9.99</v>
      </c>
      <c r="J14">
        <v>0</v>
      </c>
      <c r="K14">
        <v>0</v>
      </c>
      <c r="L14">
        <f>IF(Tabelle1[[#This Row],[RRP (EUR)]]&lt;50,1,0)</f>
        <v>1</v>
      </c>
      <c r="M14">
        <f>IF(AND(Tabelle1[[#This Row],[RRP (EUR)]]&gt;50,Tabelle1[[#This Row],[RRP (EUR)]]&lt;100),1,0)</f>
        <v>0</v>
      </c>
      <c r="N14">
        <f>IF(AND(Tabelle1[[#This Row],[RRP (EUR)]]&gt;100,Tabelle1[[#This Row],[RRP (EUR)]]&lt;200),1,0)</f>
        <v>0</v>
      </c>
      <c r="O14">
        <f>IF(AND(Tabelle1[[#This Row],[RRP (EUR)]]&gt;200,Tabelle1[[#This Row],[RRP (EUR)]]&lt;300),1,0)</f>
        <v>0</v>
      </c>
      <c r="P14">
        <f>IF(Tabelle1[[#This Row],[RRP (EUR)]]&gt;300,1,0)</f>
        <v>0</v>
      </c>
      <c r="Q14" s="1">
        <f>LEN(Tabelle1[[#This Row],[Number]])-2</f>
        <v>5</v>
      </c>
    </row>
    <row r="15" spans="1:17" x14ac:dyDescent="0.45">
      <c r="A15" s="1" t="s">
        <v>54</v>
      </c>
      <c r="B15" t="s">
        <v>52</v>
      </c>
      <c r="D15">
        <v>2023</v>
      </c>
      <c r="E15" t="s">
        <v>55</v>
      </c>
      <c r="F15">
        <v>2</v>
      </c>
      <c r="G15">
        <v>88</v>
      </c>
      <c r="H15" s="1">
        <v>20.99</v>
      </c>
      <c r="J15">
        <v>0</v>
      </c>
      <c r="K15">
        <v>0</v>
      </c>
      <c r="L15">
        <f>IF(Tabelle1[[#This Row],[RRP (EUR)]]&lt;50,1,0)</f>
        <v>1</v>
      </c>
      <c r="M15">
        <f>IF(AND(Tabelle1[[#This Row],[RRP (EUR)]]&gt;50,Tabelle1[[#This Row],[RRP (EUR)]]&lt;100),1,0)</f>
        <v>0</v>
      </c>
      <c r="N15">
        <f>IF(AND(Tabelle1[[#This Row],[RRP (EUR)]]&gt;100,Tabelle1[[#This Row],[RRP (EUR)]]&lt;200),1,0)</f>
        <v>0</v>
      </c>
      <c r="O15">
        <f>IF(AND(Tabelle1[[#This Row],[RRP (EUR)]]&gt;200,Tabelle1[[#This Row],[RRP (EUR)]]&lt;300),1,0)</f>
        <v>0</v>
      </c>
      <c r="P15">
        <f>IF(Tabelle1[[#This Row],[RRP (EUR)]]&gt;300,1,0)</f>
        <v>0</v>
      </c>
      <c r="Q15" s="1">
        <f>LEN(Tabelle1[[#This Row],[Number]])-2</f>
        <v>5</v>
      </c>
    </row>
    <row r="16" spans="1:17" x14ac:dyDescent="0.45">
      <c r="A16" s="1" t="s">
        <v>56</v>
      </c>
      <c r="B16" t="s">
        <v>52</v>
      </c>
      <c r="D16">
        <v>2023</v>
      </c>
      <c r="E16" t="s">
        <v>57</v>
      </c>
      <c r="F16">
        <v>3</v>
      </c>
      <c r="G16">
        <v>130</v>
      </c>
      <c r="H16" s="1">
        <v>29.99</v>
      </c>
      <c r="J16">
        <v>0</v>
      </c>
      <c r="K16">
        <v>0</v>
      </c>
      <c r="L16">
        <f>IF(Tabelle1[[#This Row],[RRP (EUR)]]&lt;50,1,0)</f>
        <v>1</v>
      </c>
      <c r="M16">
        <f>IF(AND(Tabelle1[[#This Row],[RRP (EUR)]]&gt;50,Tabelle1[[#This Row],[RRP (EUR)]]&lt;100),1,0)</f>
        <v>0</v>
      </c>
      <c r="N16">
        <f>IF(AND(Tabelle1[[#This Row],[RRP (EUR)]]&gt;100,Tabelle1[[#This Row],[RRP (EUR)]]&lt;200),1,0)</f>
        <v>0</v>
      </c>
      <c r="O16">
        <f>IF(AND(Tabelle1[[#This Row],[RRP (EUR)]]&gt;200,Tabelle1[[#This Row],[RRP (EUR)]]&lt;300),1,0)</f>
        <v>0</v>
      </c>
      <c r="P16">
        <f>IF(Tabelle1[[#This Row],[RRP (EUR)]]&gt;300,1,0)</f>
        <v>0</v>
      </c>
      <c r="Q16" s="1">
        <f>LEN(Tabelle1[[#This Row],[Number]])-2</f>
        <v>5</v>
      </c>
    </row>
    <row r="17" spans="1:17" x14ac:dyDescent="0.45">
      <c r="A17" s="1" t="s">
        <v>58</v>
      </c>
      <c r="B17" t="s">
        <v>52</v>
      </c>
      <c r="D17">
        <v>2023</v>
      </c>
      <c r="E17" t="s">
        <v>52</v>
      </c>
      <c r="F17">
        <v>4</v>
      </c>
      <c r="G17">
        <v>498</v>
      </c>
      <c r="H17" s="1">
        <v>79.989999999999995</v>
      </c>
      <c r="J17">
        <v>0</v>
      </c>
      <c r="K17">
        <v>0</v>
      </c>
      <c r="L17">
        <f>IF(Tabelle1[[#This Row],[RRP (EUR)]]&lt;50,1,0)</f>
        <v>0</v>
      </c>
      <c r="M17">
        <f>IF(AND(Tabelle1[[#This Row],[RRP (EUR)]]&gt;50,Tabelle1[[#This Row],[RRP (EUR)]]&lt;100),1,0)</f>
        <v>1</v>
      </c>
      <c r="N17">
        <f>IF(AND(Tabelle1[[#This Row],[RRP (EUR)]]&gt;100,Tabelle1[[#This Row],[RRP (EUR)]]&lt;200),1,0)</f>
        <v>0</v>
      </c>
      <c r="O17">
        <f>IF(AND(Tabelle1[[#This Row],[RRP (EUR)]]&gt;200,Tabelle1[[#This Row],[RRP (EUR)]]&lt;300),1,0)</f>
        <v>0</v>
      </c>
      <c r="P17">
        <f>IF(Tabelle1[[#This Row],[RRP (EUR)]]&gt;300,1,0)</f>
        <v>0</v>
      </c>
      <c r="Q17" s="1">
        <f>LEN(Tabelle1[[#This Row],[Number]])-2</f>
        <v>5</v>
      </c>
    </row>
    <row r="18" spans="1:17" x14ac:dyDescent="0.45">
      <c r="A18" s="1" t="s">
        <v>59</v>
      </c>
      <c r="B18" t="s">
        <v>60</v>
      </c>
      <c r="C18" s="1" t="s">
        <v>61</v>
      </c>
      <c r="D18">
        <v>2023</v>
      </c>
      <c r="E18" t="s">
        <v>62</v>
      </c>
      <c r="F18">
        <v>2</v>
      </c>
      <c r="G18">
        <v>48</v>
      </c>
      <c r="H18" s="1">
        <v>9.99</v>
      </c>
      <c r="J18">
        <v>0</v>
      </c>
      <c r="K18">
        <v>0</v>
      </c>
      <c r="L18">
        <f>IF(Tabelle1[[#This Row],[RRP (EUR)]]&lt;50,1,0)</f>
        <v>1</v>
      </c>
      <c r="M18">
        <f>IF(AND(Tabelle1[[#This Row],[RRP (EUR)]]&gt;50,Tabelle1[[#This Row],[RRP (EUR)]]&lt;100),1,0)</f>
        <v>0</v>
      </c>
      <c r="N18">
        <f>IF(AND(Tabelle1[[#This Row],[RRP (EUR)]]&gt;100,Tabelle1[[#This Row],[RRP (EUR)]]&lt;200),1,0)</f>
        <v>0</v>
      </c>
      <c r="O18">
        <f>IF(AND(Tabelle1[[#This Row],[RRP (EUR)]]&gt;200,Tabelle1[[#This Row],[RRP (EUR)]]&lt;300),1,0)</f>
        <v>0</v>
      </c>
      <c r="P18">
        <f>IF(Tabelle1[[#This Row],[RRP (EUR)]]&gt;300,1,0)</f>
        <v>0</v>
      </c>
      <c r="Q18" s="1">
        <f>LEN(Tabelle1[[#This Row],[Number]])-2</f>
        <v>5</v>
      </c>
    </row>
    <row r="19" spans="1:17" x14ac:dyDescent="0.45">
      <c r="A19" s="1" t="s">
        <v>63</v>
      </c>
      <c r="B19" t="s">
        <v>60</v>
      </c>
      <c r="C19" s="1" t="s">
        <v>61</v>
      </c>
      <c r="D19">
        <v>2023</v>
      </c>
      <c r="E19" t="s">
        <v>64</v>
      </c>
      <c r="F19">
        <v>4</v>
      </c>
      <c r="G19">
        <v>149</v>
      </c>
      <c r="H19" s="1">
        <v>34.99</v>
      </c>
      <c r="J19">
        <v>0</v>
      </c>
      <c r="K19">
        <v>0</v>
      </c>
      <c r="L19">
        <f>IF(Tabelle1[[#This Row],[RRP (EUR)]]&lt;50,1,0)</f>
        <v>1</v>
      </c>
      <c r="M19">
        <f>IF(AND(Tabelle1[[#This Row],[RRP (EUR)]]&gt;50,Tabelle1[[#This Row],[RRP (EUR)]]&lt;100),1,0)</f>
        <v>0</v>
      </c>
      <c r="N19">
        <f>IF(AND(Tabelle1[[#This Row],[RRP (EUR)]]&gt;100,Tabelle1[[#This Row],[RRP (EUR)]]&lt;200),1,0)</f>
        <v>0</v>
      </c>
      <c r="O19">
        <f>IF(AND(Tabelle1[[#This Row],[RRP (EUR)]]&gt;200,Tabelle1[[#This Row],[RRP (EUR)]]&lt;300),1,0)</f>
        <v>0</v>
      </c>
      <c r="P19">
        <f>IF(Tabelle1[[#This Row],[RRP (EUR)]]&gt;300,1,0)</f>
        <v>0</v>
      </c>
      <c r="Q19" s="1">
        <f>LEN(Tabelle1[[#This Row],[Number]])-2</f>
        <v>5</v>
      </c>
    </row>
    <row r="20" spans="1:17" x14ac:dyDescent="0.45">
      <c r="A20" s="1" t="s">
        <v>65</v>
      </c>
      <c r="B20" t="s">
        <v>60</v>
      </c>
      <c r="C20" s="1" t="s">
        <v>61</v>
      </c>
      <c r="D20">
        <v>2023</v>
      </c>
      <c r="E20" t="s">
        <v>66</v>
      </c>
      <c r="F20">
        <v>5</v>
      </c>
      <c r="G20">
        <v>187</v>
      </c>
      <c r="H20" s="1">
        <v>49.99</v>
      </c>
      <c r="J20">
        <v>0</v>
      </c>
      <c r="K20">
        <v>0</v>
      </c>
      <c r="L20">
        <f>IF(Tabelle1[[#This Row],[RRP (EUR)]]&lt;50,1,0)</f>
        <v>1</v>
      </c>
      <c r="M20">
        <f>IF(AND(Tabelle1[[#This Row],[RRP (EUR)]]&gt;50,Tabelle1[[#This Row],[RRP (EUR)]]&lt;100),1,0)</f>
        <v>0</v>
      </c>
      <c r="N20">
        <f>IF(AND(Tabelle1[[#This Row],[RRP (EUR)]]&gt;100,Tabelle1[[#This Row],[RRP (EUR)]]&lt;200),1,0)</f>
        <v>0</v>
      </c>
      <c r="O20">
        <f>IF(AND(Tabelle1[[#This Row],[RRP (EUR)]]&gt;200,Tabelle1[[#This Row],[RRP (EUR)]]&lt;300),1,0)</f>
        <v>0</v>
      </c>
      <c r="P20">
        <f>IF(Tabelle1[[#This Row],[RRP (EUR)]]&gt;300,1,0)</f>
        <v>0</v>
      </c>
      <c r="Q20" s="1">
        <f>LEN(Tabelle1[[#This Row],[Number]])-2</f>
        <v>5</v>
      </c>
    </row>
    <row r="21" spans="1:17" x14ac:dyDescent="0.45">
      <c r="A21" s="1" t="s">
        <v>67</v>
      </c>
      <c r="B21" t="s">
        <v>68</v>
      </c>
      <c r="D21">
        <v>2023</v>
      </c>
      <c r="E21" t="s">
        <v>69</v>
      </c>
      <c r="F21">
        <v>2</v>
      </c>
      <c r="G21">
        <v>87</v>
      </c>
      <c r="H21" s="1">
        <v>49.99</v>
      </c>
      <c r="J21">
        <v>0</v>
      </c>
      <c r="K21">
        <v>0</v>
      </c>
      <c r="L21">
        <f>IF(Tabelle1[[#This Row],[RRP (EUR)]]&lt;50,1,0)</f>
        <v>1</v>
      </c>
      <c r="M21">
        <f>IF(AND(Tabelle1[[#This Row],[RRP (EUR)]]&gt;50,Tabelle1[[#This Row],[RRP (EUR)]]&lt;100),1,0)</f>
        <v>0</v>
      </c>
      <c r="N21">
        <f>IF(AND(Tabelle1[[#This Row],[RRP (EUR)]]&gt;100,Tabelle1[[#This Row],[RRP (EUR)]]&lt;200),1,0)</f>
        <v>0</v>
      </c>
      <c r="O21">
        <f>IF(AND(Tabelle1[[#This Row],[RRP (EUR)]]&gt;200,Tabelle1[[#This Row],[RRP (EUR)]]&lt;300),1,0)</f>
        <v>0</v>
      </c>
      <c r="P21">
        <f>IF(Tabelle1[[#This Row],[RRP (EUR)]]&gt;300,1,0)</f>
        <v>0</v>
      </c>
      <c r="Q21" s="1">
        <f>LEN(Tabelle1[[#This Row],[Number]])-2</f>
        <v>5</v>
      </c>
    </row>
    <row r="22" spans="1:17" x14ac:dyDescent="0.45">
      <c r="A22" s="1" t="s">
        <v>70</v>
      </c>
      <c r="B22" t="s">
        <v>68</v>
      </c>
      <c r="D22">
        <v>2023</v>
      </c>
      <c r="E22" t="s">
        <v>71</v>
      </c>
      <c r="G22">
        <v>11</v>
      </c>
      <c r="H22" s="1">
        <v>9.99</v>
      </c>
      <c r="J22">
        <v>0</v>
      </c>
      <c r="K22">
        <v>0</v>
      </c>
      <c r="L22">
        <f>IF(Tabelle1[[#This Row],[RRP (EUR)]]&lt;50,1,0)</f>
        <v>1</v>
      </c>
      <c r="M22">
        <f>IF(AND(Tabelle1[[#This Row],[RRP (EUR)]]&gt;50,Tabelle1[[#This Row],[RRP (EUR)]]&lt;100),1,0)</f>
        <v>0</v>
      </c>
      <c r="N22">
        <f>IF(AND(Tabelle1[[#This Row],[RRP (EUR)]]&gt;100,Tabelle1[[#This Row],[RRP (EUR)]]&lt;200),1,0)</f>
        <v>0</v>
      </c>
      <c r="O22">
        <f>IF(AND(Tabelle1[[#This Row],[RRP (EUR)]]&gt;200,Tabelle1[[#This Row],[RRP (EUR)]]&lt;300),1,0)</f>
        <v>0</v>
      </c>
      <c r="P22">
        <f>IF(Tabelle1[[#This Row],[RRP (EUR)]]&gt;300,1,0)</f>
        <v>0</v>
      </c>
      <c r="Q22" s="1">
        <f>LEN(Tabelle1[[#This Row],[Number]])-2</f>
        <v>5</v>
      </c>
    </row>
    <row r="23" spans="1:17" x14ac:dyDescent="0.45">
      <c r="A23" s="1" t="s">
        <v>72</v>
      </c>
      <c r="B23" t="s">
        <v>68</v>
      </c>
      <c r="D23">
        <v>2023</v>
      </c>
      <c r="E23" t="s">
        <v>73</v>
      </c>
      <c r="F23">
        <v>1</v>
      </c>
      <c r="G23">
        <v>19</v>
      </c>
      <c r="H23" s="1">
        <v>19.989999999999998</v>
      </c>
      <c r="J23">
        <v>0</v>
      </c>
      <c r="K23">
        <v>0</v>
      </c>
      <c r="L23">
        <f>IF(Tabelle1[[#This Row],[RRP (EUR)]]&lt;50,1,0)</f>
        <v>1</v>
      </c>
      <c r="M23">
        <f>IF(AND(Tabelle1[[#This Row],[RRP (EUR)]]&gt;50,Tabelle1[[#This Row],[RRP (EUR)]]&lt;100),1,0)</f>
        <v>0</v>
      </c>
      <c r="N23">
        <f>IF(AND(Tabelle1[[#This Row],[RRP (EUR)]]&gt;100,Tabelle1[[#This Row],[RRP (EUR)]]&lt;200),1,0)</f>
        <v>0</v>
      </c>
      <c r="O23">
        <f>IF(AND(Tabelle1[[#This Row],[RRP (EUR)]]&gt;200,Tabelle1[[#This Row],[RRP (EUR)]]&lt;300),1,0)</f>
        <v>0</v>
      </c>
      <c r="P23">
        <f>IF(Tabelle1[[#This Row],[RRP (EUR)]]&gt;300,1,0)</f>
        <v>0</v>
      </c>
      <c r="Q23" s="1">
        <f>LEN(Tabelle1[[#This Row],[Number]])-2</f>
        <v>5</v>
      </c>
    </row>
    <row r="24" spans="1:17" x14ac:dyDescent="0.45">
      <c r="A24" s="1" t="s">
        <v>74</v>
      </c>
      <c r="B24" t="s">
        <v>68</v>
      </c>
      <c r="D24">
        <v>2023</v>
      </c>
      <c r="E24" t="s">
        <v>75</v>
      </c>
      <c r="G24">
        <v>40</v>
      </c>
      <c r="H24" s="1">
        <v>29.99</v>
      </c>
      <c r="J24">
        <v>0</v>
      </c>
      <c r="K24">
        <v>0</v>
      </c>
      <c r="L24">
        <f>IF(Tabelle1[[#This Row],[RRP (EUR)]]&lt;50,1,0)</f>
        <v>1</v>
      </c>
      <c r="M24">
        <f>IF(AND(Tabelle1[[#This Row],[RRP (EUR)]]&gt;50,Tabelle1[[#This Row],[RRP (EUR)]]&lt;100),1,0)</f>
        <v>0</v>
      </c>
      <c r="N24">
        <f>IF(AND(Tabelle1[[#This Row],[RRP (EUR)]]&gt;100,Tabelle1[[#This Row],[RRP (EUR)]]&lt;200),1,0)</f>
        <v>0</v>
      </c>
      <c r="O24">
        <f>IF(AND(Tabelle1[[#This Row],[RRP (EUR)]]&gt;200,Tabelle1[[#This Row],[RRP (EUR)]]&lt;300),1,0)</f>
        <v>0</v>
      </c>
      <c r="P24">
        <f>IF(Tabelle1[[#This Row],[RRP (EUR)]]&gt;300,1,0)</f>
        <v>0</v>
      </c>
      <c r="Q24" s="1">
        <f>LEN(Tabelle1[[#This Row],[Number]])-2</f>
        <v>5</v>
      </c>
    </row>
    <row r="25" spans="1:17" x14ac:dyDescent="0.45">
      <c r="A25" s="1" t="s">
        <v>76</v>
      </c>
      <c r="B25" t="s">
        <v>68</v>
      </c>
      <c r="D25">
        <v>2023</v>
      </c>
      <c r="E25" t="s">
        <v>77</v>
      </c>
      <c r="G25">
        <v>43</v>
      </c>
      <c r="H25" s="1">
        <v>44.99</v>
      </c>
      <c r="J25">
        <v>0</v>
      </c>
      <c r="K25">
        <v>0</v>
      </c>
      <c r="L25">
        <f>IF(Tabelle1[[#This Row],[RRP (EUR)]]&lt;50,1,0)</f>
        <v>1</v>
      </c>
      <c r="M25">
        <f>IF(AND(Tabelle1[[#This Row],[RRP (EUR)]]&gt;50,Tabelle1[[#This Row],[RRP (EUR)]]&lt;100),1,0)</f>
        <v>0</v>
      </c>
      <c r="N25">
        <f>IF(AND(Tabelle1[[#This Row],[RRP (EUR)]]&gt;100,Tabelle1[[#This Row],[RRP (EUR)]]&lt;200),1,0)</f>
        <v>0</v>
      </c>
      <c r="O25">
        <f>IF(AND(Tabelle1[[#This Row],[RRP (EUR)]]&gt;200,Tabelle1[[#This Row],[RRP (EUR)]]&lt;300),1,0)</f>
        <v>0</v>
      </c>
      <c r="P25">
        <f>IF(Tabelle1[[#This Row],[RRP (EUR)]]&gt;300,1,0)</f>
        <v>0</v>
      </c>
      <c r="Q25" s="1">
        <f>LEN(Tabelle1[[#This Row],[Number]])-2</f>
        <v>5</v>
      </c>
    </row>
    <row r="26" spans="1:17" x14ac:dyDescent="0.45">
      <c r="A26" s="1" t="s">
        <v>78</v>
      </c>
      <c r="B26" t="s">
        <v>68</v>
      </c>
      <c r="D26">
        <v>2023</v>
      </c>
      <c r="E26" t="s">
        <v>79</v>
      </c>
      <c r="F26">
        <v>1</v>
      </c>
      <c r="G26">
        <v>16</v>
      </c>
      <c r="H26" s="1">
        <v>9.99</v>
      </c>
      <c r="J26">
        <v>0</v>
      </c>
      <c r="K26">
        <v>0</v>
      </c>
      <c r="L26">
        <f>IF(Tabelle1[[#This Row],[RRP (EUR)]]&lt;50,1,0)</f>
        <v>1</v>
      </c>
      <c r="M26">
        <f>IF(AND(Tabelle1[[#This Row],[RRP (EUR)]]&gt;50,Tabelle1[[#This Row],[RRP (EUR)]]&lt;100),1,0)</f>
        <v>0</v>
      </c>
      <c r="N26">
        <f>IF(AND(Tabelle1[[#This Row],[RRP (EUR)]]&gt;100,Tabelle1[[#This Row],[RRP (EUR)]]&lt;200),1,0)</f>
        <v>0</v>
      </c>
      <c r="O26">
        <f>IF(AND(Tabelle1[[#This Row],[RRP (EUR)]]&gt;200,Tabelle1[[#This Row],[RRP (EUR)]]&lt;300),1,0)</f>
        <v>0</v>
      </c>
      <c r="P26">
        <f>IF(Tabelle1[[#This Row],[RRP (EUR)]]&gt;300,1,0)</f>
        <v>0</v>
      </c>
      <c r="Q26" s="1">
        <f>LEN(Tabelle1[[#This Row],[Number]])-2</f>
        <v>5</v>
      </c>
    </row>
    <row r="27" spans="1:17" x14ac:dyDescent="0.45">
      <c r="A27" s="1" t="s">
        <v>80</v>
      </c>
      <c r="B27" t="s">
        <v>68</v>
      </c>
      <c r="D27">
        <v>2023</v>
      </c>
      <c r="E27" t="s">
        <v>81</v>
      </c>
      <c r="F27">
        <v>2</v>
      </c>
      <c r="G27">
        <v>31</v>
      </c>
      <c r="H27" s="1">
        <v>19.989999999999998</v>
      </c>
      <c r="J27">
        <v>0</v>
      </c>
      <c r="K27">
        <v>0</v>
      </c>
      <c r="L27">
        <f>IF(Tabelle1[[#This Row],[RRP (EUR)]]&lt;50,1,0)</f>
        <v>1</v>
      </c>
      <c r="M27">
        <f>IF(AND(Tabelle1[[#This Row],[RRP (EUR)]]&gt;50,Tabelle1[[#This Row],[RRP (EUR)]]&lt;100),1,0)</f>
        <v>0</v>
      </c>
      <c r="N27">
        <f>IF(AND(Tabelle1[[#This Row],[RRP (EUR)]]&gt;100,Tabelle1[[#This Row],[RRP (EUR)]]&lt;200),1,0)</f>
        <v>0</v>
      </c>
      <c r="O27">
        <f>IF(AND(Tabelle1[[#This Row],[RRP (EUR)]]&gt;200,Tabelle1[[#This Row],[RRP (EUR)]]&lt;300),1,0)</f>
        <v>0</v>
      </c>
      <c r="P27">
        <f>IF(Tabelle1[[#This Row],[RRP (EUR)]]&gt;300,1,0)</f>
        <v>0</v>
      </c>
      <c r="Q27" s="1">
        <f>LEN(Tabelle1[[#This Row],[Number]])-2</f>
        <v>5</v>
      </c>
    </row>
    <row r="28" spans="1:17" x14ac:dyDescent="0.45">
      <c r="A28" s="1" t="s">
        <v>82</v>
      </c>
      <c r="B28" t="s">
        <v>68</v>
      </c>
      <c r="D28">
        <v>2023</v>
      </c>
      <c r="E28" t="s">
        <v>83</v>
      </c>
      <c r="F28">
        <v>1</v>
      </c>
      <c r="G28">
        <v>15</v>
      </c>
      <c r="H28" s="1">
        <v>19.989999999999998</v>
      </c>
      <c r="J28">
        <v>0</v>
      </c>
      <c r="K28">
        <v>0</v>
      </c>
      <c r="L28">
        <f>IF(Tabelle1[[#This Row],[RRP (EUR)]]&lt;50,1,0)</f>
        <v>1</v>
      </c>
      <c r="M28">
        <f>IF(AND(Tabelle1[[#This Row],[RRP (EUR)]]&gt;50,Tabelle1[[#This Row],[RRP (EUR)]]&lt;100),1,0)</f>
        <v>0</v>
      </c>
      <c r="N28">
        <f>IF(AND(Tabelle1[[#This Row],[RRP (EUR)]]&gt;100,Tabelle1[[#This Row],[RRP (EUR)]]&lt;200),1,0)</f>
        <v>0</v>
      </c>
      <c r="O28">
        <f>IF(AND(Tabelle1[[#This Row],[RRP (EUR)]]&gt;200,Tabelle1[[#This Row],[RRP (EUR)]]&lt;300),1,0)</f>
        <v>0</v>
      </c>
      <c r="P28">
        <f>IF(Tabelle1[[#This Row],[RRP (EUR)]]&gt;300,1,0)</f>
        <v>0</v>
      </c>
      <c r="Q28" s="1">
        <f>LEN(Tabelle1[[#This Row],[Number]])-2</f>
        <v>5</v>
      </c>
    </row>
    <row r="29" spans="1:17" x14ac:dyDescent="0.45">
      <c r="A29" s="1" t="s">
        <v>84</v>
      </c>
      <c r="B29" t="s">
        <v>68</v>
      </c>
      <c r="D29">
        <v>2023</v>
      </c>
      <c r="E29" t="s">
        <v>85</v>
      </c>
      <c r="F29">
        <v>3</v>
      </c>
      <c r="G29">
        <v>16</v>
      </c>
      <c r="H29" s="1">
        <v>19.989999999999998</v>
      </c>
      <c r="J29">
        <v>0</v>
      </c>
      <c r="K29">
        <v>0</v>
      </c>
      <c r="L29">
        <f>IF(Tabelle1[[#This Row],[RRP (EUR)]]&lt;50,1,0)</f>
        <v>1</v>
      </c>
      <c r="M29">
        <f>IF(AND(Tabelle1[[#This Row],[RRP (EUR)]]&gt;50,Tabelle1[[#This Row],[RRP (EUR)]]&lt;100),1,0)</f>
        <v>0</v>
      </c>
      <c r="N29">
        <f>IF(AND(Tabelle1[[#This Row],[RRP (EUR)]]&gt;100,Tabelle1[[#This Row],[RRP (EUR)]]&lt;200),1,0)</f>
        <v>0</v>
      </c>
      <c r="O29">
        <f>IF(AND(Tabelle1[[#This Row],[RRP (EUR)]]&gt;200,Tabelle1[[#This Row],[RRP (EUR)]]&lt;300),1,0)</f>
        <v>0</v>
      </c>
      <c r="P29">
        <f>IF(Tabelle1[[#This Row],[RRP (EUR)]]&gt;300,1,0)</f>
        <v>0</v>
      </c>
      <c r="Q29" s="1">
        <f>LEN(Tabelle1[[#This Row],[Number]])-2</f>
        <v>5</v>
      </c>
    </row>
    <row r="30" spans="1:17" x14ac:dyDescent="0.45">
      <c r="A30" s="1" t="s">
        <v>86</v>
      </c>
      <c r="B30" t="s">
        <v>68</v>
      </c>
      <c r="D30">
        <v>2023</v>
      </c>
      <c r="E30" t="s">
        <v>87</v>
      </c>
      <c r="F30">
        <v>2</v>
      </c>
      <c r="G30">
        <v>19</v>
      </c>
      <c r="H30" s="1">
        <v>42.99</v>
      </c>
      <c r="J30">
        <v>0</v>
      </c>
      <c r="K30">
        <v>0</v>
      </c>
      <c r="L30">
        <f>IF(Tabelle1[[#This Row],[RRP (EUR)]]&lt;50,1,0)</f>
        <v>1</v>
      </c>
      <c r="M30">
        <f>IF(AND(Tabelle1[[#This Row],[RRP (EUR)]]&gt;50,Tabelle1[[#This Row],[RRP (EUR)]]&lt;100),1,0)</f>
        <v>0</v>
      </c>
      <c r="N30">
        <f>IF(AND(Tabelle1[[#This Row],[RRP (EUR)]]&gt;100,Tabelle1[[#This Row],[RRP (EUR)]]&lt;200),1,0)</f>
        <v>0</v>
      </c>
      <c r="O30">
        <f>IF(AND(Tabelle1[[#This Row],[RRP (EUR)]]&gt;200,Tabelle1[[#This Row],[RRP (EUR)]]&lt;300),1,0)</f>
        <v>0</v>
      </c>
      <c r="P30">
        <f>IF(Tabelle1[[#This Row],[RRP (EUR)]]&gt;300,1,0)</f>
        <v>0</v>
      </c>
      <c r="Q30" s="1">
        <f>LEN(Tabelle1[[#This Row],[Number]])-2</f>
        <v>5</v>
      </c>
    </row>
    <row r="31" spans="1:17" x14ac:dyDescent="0.45">
      <c r="A31" s="1" t="s">
        <v>88</v>
      </c>
      <c r="B31" t="s">
        <v>68</v>
      </c>
      <c r="D31">
        <v>2023</v>
      </c>
      <c r="E31" t="s">
        <v>89</v>
      </c>
      <c r="F31">
        <v>3</v>
      </c>
      <c r="G31">
        <v>61</v>
      </c>
      <c r="H31" s="1">
        <v>64.989999999999995</v>
      </c>
      <c r="J31">
        <v>0</v>
      </c>
      <c r="K31">
        <v>0</v>
      </c>
      <c r="L31">
        <f>IF(Tabelle1[[#This Row],[RRP (EUR)]]&lt;50,1,0)</f>
        <v>0</v>
      </c>
      <c r="M31">
        <f>IF(AND(Tabelle1[[#This Row],[RRP (EUR)]]&gt;50,Tabelle1[[#This Row],[RRP (EUR)]]&lt;100),1,0)</f>
        <v>1</v>
      </c>
      <c r="N31">
        <f>IF(AND(Tabelle1[[#This Row],[RRP (EUR)]]&gt;100,Tabelle1[[#This Row],[RRP (EUR)]]&lt;200),1,0)</f>
        <v>0</v>
      </c>
      <c r="O31">
        <f>IF(AND(Tabelle1[[#This Row],[RRP (EUR)]]&gt;200,Tabelle1[[#This Row],[RRP (EUR)]]&lt;300),1,0)</f>
        <v>0</v>
      </c>
      <c r="P31">
        <f>IF(Tabelle1[[#This Row],[RRP (EUR)]]&gt;300,1,0)</f>
        <v>0</v>
      </c>
      <c r="Q31" s="1">
        <f>LEN(Tabelle1[[#This Row],[Number]])-2</f>
        <v>5</v>
      </c>
    </row>
    <row r="32" spans="1:17" x14ac:dyDescent="0.45">
      <c r="A32" s="1" t="s">
        <v>90</v>
      </c>
      <c r="B32" t="s">
        <v>68</v>
      </c>
      <c r="D32">
        <v>2023</v>
      </c>
      <c r="E32" t="s">
        <v>91</v>
      </c>
      <c r="F32">
        <v>4</v>
      </c>
      <c r="G32">
        <v>75</v>
      </c>
      <c r="H32" s="1">
        <v>52.99</v>
      </c>
      <c r="J32">
        <v>0</v>
      </c>
      <c r="K32">
        <v>0</v>
      </c>
      <c r="L32">
        <f>IF(Tabelle1[[#This Row],[RRP (EUR)]]&lt;50,1,0)</f>
        <v>0</v>
      </c>
      <c r="M32">
        <f>IF(AND(Tabelle1[[#This Row],[RRP (EUR)]]&gt;50,Tabelle1[[#This Row],[RRP (EUR)]]&lt;100),1,0)</f>
        <v>1</v>
      </c>
      <c r="N32">
        <f>IF(AND(Tabelle1[[#This Row],[RRP (EUR)]]&gt;100,Tabelle1[[#This Row],[RRP (EUR)]]&lt;200),1,0)</f>
        <v>0</v>
      </c>
      <c r="O32">
        <f>IF(AND(Tabelle1[[#This Row],[RRP (EUR)]]&gt;200,Tabelle1[[#This Row],[RRP (EUR)]]&lt;300),1,0)</f>
        <v>0</v>
      </c>
      <c r="P32">
        <f>IF(Tabelle1[[#This Row],[RRP (EUR)]]&gt;300,1,0)</f>
        <v>0</v>
      </c>
      <c r="Q32" s="1">
        <f>LEN(Tabelle1[[#This Row],[Number]])-2</f>
        <v>5</v>
      </c>
    </row>
    <row r="33" spans="1:17" x14ac:dyDescent="0.45">
      <c r="A33" s="1" t="s">
        <v>92</v>
      </c>
      <c r="B33" t="s">
        <v>68</v>
      </c>
      <c r="D33">
        <v>2023</v>
      </c>
      <c r="E33" t="s">
        <v>93</v>
      </c>
      <c r="F33">
        <v>4</v>
      </c>
      <c r="G33">
        <v>67</v>
      </c>
      <c r="H33" s="1">
        <v>47.99</v>
      </c>
      <c r="J33">
        <v>0</v>
      </c>
      <c r="K33">
        <v>0</v>
      </c>
      <c r="L33">
        <f>IF(Tabelle1[[#This Row],[RRP (EUR)]]&lt;50,1,0)</f>
        <v>1</v>
      </c>
      <c r="M33">
        <f>IF(AND(Tabelle1[[#This Row],[RRP (EUR)]]&gt;50,Tabelle1[[#This Row],[RRP (EUR)]]&lt;100),1,0)</f>
        <v>0</v>
      </c>
      <c r="N33">
        <f>IF(AND(Tabelle1[[#This Row],[RRP (EUR)]]&gt;100,Tabelle1[[#This Row],[RRP (EUR)]]&lt;200),1,0)</f>
        <v>0</v>
      </c>
      <c r="O33">
        <f>IF(AND(Tabelle1[[#This Row],[RRP (EUR)]]&gt;200,Tabelle1[[#This Row],[RRP (EUR)]]&lt;300),1,0)</f>
        <v>0</v>
      </c>
      <c r="P33">
        <f>IF(Tabelle1[[#This Row],[RRP (EUR)]]&gt;300,1,0)</f>
        <v>0</v>
      </c>
      <c r="Q33" s="1">
        <f>LEN(Tabelle1[[#This Row],[Number]])-2</f>
        <v>5</v>
      </c>
    </row>
    <row r="34" spans="1:17" x14ac:dyDescent="0.45">
      <c r="A34" s="1" t="s">
        <v>94</v>
      </c>
      <c r="B34" t="s">
        <v>68</v>
      </c>
      <c r="D34">
        <v>2023</v>
      </c>
      <c r="E34" t="s">
        <v>95</v>
      </c>
      <c r="F34">
        <v>5</v>
      </c>
      <c r="G34">
        <v>126</v>
      </c>
      <c r="H34" s="1">
        <v>89.99</v>
      </c>
      <c r="J34">
        <v>0</v>
      </c>
      <c r="K34">
        <v>0</v>
      </c>
      <c r="L34">
        <f>IF(Tabelle1[[#This Row],[RRP (EUR)]]&lt;50,1,0)</f>
        <v>0</v>
      </c>
      <c r="M34">
        <f>IF(AND(Tabelle1[[#This Row],[RRP (EUR)]]&gt;50,Tabelle1[[#This Row],[RRP (EUR)]]&lt;100),1,0)</f>
        <v>1</v>
      </c>
      <c r="N34">
        <f>IF(AND(Tabelle1[[#This Row],[RRP (EUR)]]&gt;100,Tabelle1[[#This Row],[RRP (EUR)]]&lt;200),1,0)</f>
        <v>0</v>
      </c>
      <c r="O34">
        <f>IF(AND(Tabelle1[[#This Row],[RRP (EUR)]]&gt;200,Tabelle1[[#This Row],[RRP (EUR)]]&lt;300),1,0)</f>
        <v>0</v>
      </c>
      <c r="P34">
        <f>IF(Tabelle1[[#This Row],[RRP (EUR)]]&gt;300,1,0)</f>
        <v>0</v>
      </c>
      <c r="Q34" s="1">
        <f>LEN(Tabelle1[[#This Row],[Number]])-2</f>
        <v>5</v>
      </c>
    </row>
    <row r="35" spans="1:17" x14ac:dyDescent="0.45">
      <c r="A35" s="1" t="s">
        <v>96</v>
      </c>
      <c r="B35" t="s">
        <v>68</v>
      </c>
      <c r="D35">
        <v>2023</v>
      </c>
      <c r="E35" t="s">
        <v>97</v>
      </c>
      <c r="F35">
        <v>5</v>
      </c>
      <c r="G35">
        <v>218</v>
      </c>
      <c r="H35" s="1">
        <v>139.99</v>
      </c>
      <c r="J35">
        <v>0</v>
      </c>
      <c r="K35">
        <v>0</v>
      </c>
      <c r="L35">
        <f>IF(Tabelle1[[#This Row],[RRP (EUR)]]&lt;50,1,0)</f>
        <v>0</v>
      </c>
      <c r="M35">
        <f>IF(AND(Tabelle1[[#This Row],[RRP (EUR)]]&gt;50,Tabelle1[[#This Row],[RRP (EUR)]]&lt;100),1,0)</f>
        <v>0</v>
      </c>
      <c r="N35">
        <f>IF(AND(Tabelle1[[#This Row],[RRP (EUR)]]&gt;100,Tabelle1[[#This Row],[RRP (EUR)]]&lt;200),1,0)</f>
        <v>1</v>
      </c>
      <c r="O35">
        <f>IF(AND(Tabelle1[[#This Row],[RRP (EUR)]]&gt;200,Tabelle1[[#This Row],[RRP (EUR)]]&lt;300),1,0)</f>
        <v>0</v>
      </c>
      <c r="P35">
        <f>IF(Tabelle1[[#This Row],[RRP (EUR)]]&gt;300,1,0)</f>
        <v>0</v>
      </c>
      <c r="Q35" s="1">
        <f>LEN(Tabelle1[[#This Row],[Number]])-2</f>
        <v>5</v>
      </c>
    </row>
    <row r="36" spans="1:17" x14ac:dyDescent="0.45">
      <c r="A36" s="1" t="s">
        <v>98</v>
      </c>
      <c r="B36" t="s">
        <v>68</v>
      </c>
      <c r="C36" s="1" t="s">
        <v>99</v>
      </c>
      <c r="D36">
        <v>2023</v>
      </c>
      <c r="E36" t="s">
        <v>100</v>
      </c>
      <c r="F36">
        <v>2</v>
      </c>
      <c r="G36">
        <v>25</v>
      </c>
      <c r="H36" s="1">
        <v>24.99</v>
      </c>
      <c r="J36">
        <v>0</v>
      </c>
      <c r="K36">
        <v>0</v>
      </c>
      <c r="L36">
        <f>IF(Tabelle1[[#This Row],[RRP (EUR)]]&lt;50,1,0)</f>
        <v>1</v>
      </c>
      <c r="M36">
        <f>IF(AND(Tabelle1[[#This Row],[RRP (EUR)]]&gt;50,Tabelle1[[#This Row],[RRP (EUR)]]&lt;100),1,0)</f>
        <v>0</v>
      </c>
      <c r="N36">
        <f>IF(AND(Tabelle1[[#This Row],[RRP (EUR)]]&gt;100,Tabelle1[[#This Row],[RRP (EUR)]]&lt;200),1,0)</f>
        <v>0</v>
      </c>
      <c r="O36">
        <f>IF(AND(Tabelle1[[#This Row],[RRP (EUR)]]&gt;200,Tabelle1[[#This Row],[RRP (EUR)]]&lt;300),1,0)</f>
        <v>0</v>
      </c>
      <c r="P36">
        <f>IF(Tabelle1[[#This Row],[RRP (EUR)]]&gt;300,1,0)</f>
        <v>0</v>
      </c>
      <c r="Q36" s="1">
        <f>LEN(Tabelle1[[#This Row],[Number]])-2</f>
        <v>5</v>
      </c>
    </row>
    <row r="37" spans="1:17" x14ac:dyDescent="0.45">
      <c r="A37" s="1" t="s">
        <v>101</v>
      </c>
      <c r="B37" t="s">
        <v>68</v>
      </c>
      <c r="C37" s="1" t="s">
        <v>102</v>
      </c>
      <c r="D37">
        <v>2023</v>
      </c>
      <c r="E37" t="s">
        <v>103</v>
      </c>
      <c r="F37">
        <v>2</v>
      </c>
      <c r="G37">
        <v>23</v>
      </c>
      <c r="H37" s="1">
        <v>34.99</v>
      </c>
      <c r="J37">
        <v>0</v>
      </c>
      <c r="K37">
        <v>0</v>
      </c>
      <c r="L37">
        <f>IF(Tabelle1[[#This Row],[RRP (EUR)]]&lt;50,1,0)</f>
        <v>1</v>
      </c>
      <c r="M37">
        <f>IF(AND(Tabelle1[[#This Row],[RRP (EUR)]]&gt;50,Tabelle1[[#This Row],[RRP (EUR)]]&lt;100),1,0)</f>
        <v>0</v>
      </c>
      <c r="N37">
        <f>IF(AND(Tabelle1[[#This Row],[RRP (EUR)]]&gt;100,Tabelle1[[#This Row],[RRP (EUR)]]&lt;200),1,0)</f>
        <v>0</v>
      </c>
      <c r="O37">
        <f>IF(AND(Tabelle1[[#This Row],[RRP (EUR)]]&gt;200,Tabelle1[[#This Row],[RRP (EUR)]]&lt;300),1,0)</f>
        <v>0</v>
      </c>
      <c r="P37">
        <f>IF(Tabelle1[[#This Row],[RRP (EUR)]]&gt;300,1,0)</f>
        <v>0</v>
      </c>
      <c r="Q37" s="1">
        <f>LEN(Tabelle1[[#This Row],[Number]])-2</f>
        <v>5</v>
      </c>
    </row>
    <row r="38" spans="1:17" x14ac:dyDescent="0.45">
      <c r="A38" s="1" t="s">
        <v>104</v>
      </c>
      <c r="B38" t="s">
        <v>68</v>
      </c>
      <c r="C38" s="1" t="s">
        <v>105</v>
      </c>
      <c r="D38">
        <v>2023</v>
      </c>
      <c r="E38" t="s">
        <v>106</v>
      </c>
      <c r="F38">
        <v>4</v>
      </c>
      <c r="G38">
        <v>37</v>
      </c>
      <c r="H38" s="1">
        <v>52.99</v>
      </c>
      <c r="J38">
        <v>0</v>
      </c>
      <c r="K38">
        <v>0</v>
      </c>
      <c r="L38">
        <f>IF(Tabelle1[[#This Row],[RRP (EUR)]]&lt;50,1,0)</f>
        <v>0</v>
      </c>
      <c r="M38">
        <f>IF(AND(Tabelle1[[#This Row],[RRP (EUR)]]&gt;50,Tabelle1[[#This Row],[RRP (EUR)]]&lt;100),1,0)</f>
        <v>1</v>
      </c>
      <c r="N38">
        <f>IF(AND(Tabelle1[[#This Row],[RRP (EUR)]]&gt;100,Tabelle1[[#This Row],[RRP (EUR)]]&lt;200),1,0)</f>
        <v>0</v>
      </c>
      <c r="O38">
        <f>IF(AND(Tabelle1[[#This Row],[RRP (EUR)]]&gt;200,Tabelle1[[#This Row],[RRP (EUR)]]&lt;300),1,0)</f>
        <v>0</v>
      </c>
      <c r="P38">
        <f>IF(Tabelle1[[#This Row],[RRP (EUR)]]&gt;300,1,0)</f>
        <v>0</v>
      </c>
      <c r="Q38" s="1">
        <f>LEN(Tabelle1[[#This Row],[Number]])-2</f>
        <v>5</v>
      </c>
    </row>
    <row r="39" spans="1:17" x14ac:dyDescent="0.45">
      <c r="A39" s="1" t="s">
        <v>107</v>
      </c>
      <c r="B39" t="s">
        <v>68</v>
      </c>
      <c r="C39" s="1" t="s">
        <v>108</v>
      </c>
      <c r="D39">
        <v>2023</v>
      </c>
      <c r="E39" t="s">
        <v>109</v>
      </c>
      <c r="F39">
        <v>4</v>
      </c>
      <c r="G39">
        <v>160</v>
      </c>
      <c r="H39" s="1">
        <v>99.99</v>
      </c>
      <c r="J39">
        <v>0</v>
      </c>
      <c r="K39">
        <v>0</v>
      </c>
      <c r="L39">
        <f>IF(Tabelle1[[#This Row],[RRP (EUR)]]&lt;50,1,0)</f>
        <v>0</v>
      </c>
      <c r="M39">
        <f>IF(AND(Tabelle1[[#This Row],[RRP (EUR)]]&gt;50,Tabelle1[[#This Row],[RRP (EUR)]]&lt;100),1,0)</f>
        <v>1</v>
      </c>
      <c r="N39">
        <f>IF(AND(Tabelle1[[#This Row],[RRP (EUR)]]&gt;100,Tabelle1[[#This Row],[RRP (EUR)]]&lt;200),1,0)</f>
        <v>0</v>
      </c>
      <c r="O39">
        <f>IF(AND(Tabelle1[[#This Row],[RRP (EUR)]]&gt;200,Tabelle1[[#This Row],[RRP (EUR)]]&lt;300),1,0)</f>
        <v>0</v>
      </c>
      <c r="P39">
        <f>IF(Tabelle1[[#This Row],[RRP (EUR)]]&gt;300,1,0)</f>
        <v>0</v>
      </c>
      <c r="Q39" s="1">
        <f>LEN(Tabelle1[[#This Row],[Number]])-2</f>
        <v>5</v>
      </c>
    </row>
    <row r="40" spans="1:17" x14ac:dyDescent="0.45">
      <c r="A40" s="1" t="s">
        <v>110</v>
      </c>
      <c r="B40" t="s">
        <v>111</v>
      </c>
      <c r="C40" s="1" t="s">
        <v>112</v>
      </c>
      <c r="D40">
        <v>2023</v>
      </c>
      <c r="E40" t="s">
        <v>113</v>
      </c>
      <c r="G40">
        <v>333</v>
      </c>
      <c r="H40" s="1">
        <v>19.989999999999998</v>
      </c>
      <c r="J40">
        <v>0</v>
      </c>
      <c r="K40">
        <v>0</v>
      </c>
      <c r="L40">
        <f>IF(Tabelle1[[#This Row],[RRP (EUR)]]&lt;50,1,0)</f>
        <v>1</v>
      </c>
      <c r="M40">
        <f>IF(AND(Tabelle1[[#This Row],[RRP (EUR)]]&gt;50,Tabelle1[[#This Row],[RRP (EUR)]]&lt;100),1,0)</f>
        <v>0</v>
      </c>
      <c r="N40">
        <f>IF(AND(Tabelle1[[#This Row],[RRP (EUR)]]&gt;100,Tabelle1[[#This Row],[RRP (EUR)]]&lt;200),1,0)</f>
        <v>0</v>
      </c>
      <c r="O40">
        <f>IF(AND(Tabelle1[[#This Row],[RRP (EUR)]]&gt;200,Tabelle1[[#This Row],[RRP (EUR)]]&lt;300),1,0)</f>
        <v>0</v>
      </c>
      <c r="P40">
        <f>IF(Tabelle1[[#This Row],[RRP (EUR)]]&gt;300,1,0)</f>
        <v>0</v>
      </c>
      <c r="Q40" s="1">
        <f>LEN(Tabelle1[[#This Row],[Number]])-2</f>
        <v>5</v>
      </c>
    </row>
    <row r="41" spans="1:17" x14ac:dyDescent="0.45">
      <c r="A41" s="1" t="s">
        <v>114</v>
      </c>
      <c r="B41" t="s">
        <v>111</v>
      </c>
      <c r="C41" s="1" t="s">
        <v>112</v>
      </c>
      <c r="D41">
        <v>2023</v>
      </c>
      <c r="E41" t="s">
        <v>115</v>
      </c>
      <c r="G41">
        <v>333</v>
      </c>
      <c r="H41" s="1">
        <v>19.989999999999998</v>
      </c>
      <c r="J41">
        <v>0</v>
      </c>
      <c r="K41">
        <v>0</v>
      </c>
      <c r="L41">
        <f>IF(Tabelle1[[#This Row],[RRP (EUR)]]&lt;50,1,0)</f>
        <v>1</v>
      </c>
      <c r="M41">
        <f>IF(AND(Tabelle1[[#This Row],[RRP (EUR)]]&gt;50,Tabelle1[[#This Row],[RRP (EUR)]]&lt;100),1,0)</f>
        <v>0</v>
      </c>
      <c r="N41">
        <f>IF(AND(Tabelle1[[#This Row],[RRP (EUR)]]&gt;100,Tabelle1[[#This Row],[RRP (EUR)]]&lt;200),1,0)</f>
        <v>0</v>
      </c>
      <c r="O41">
        <f>IF(AND(Tabelle1[[#This Row],[RRP (EUR)]]&gt;200,Tabelle1[[#This Row],[RRP (EUR)]]&lt;300),1,0)</f>
        <v>0</v>
      </c>
      <c r="P41">
        <f>IF(Tabelle1[[#This Row],[RRP (EUR)]]&gt;300,1,0)</f>
        <v>0</v>
      </c>
      <c r="Q41" s="1">
        <f>LEN(Tabelle1[[#This Row],[Number]])-2</f>
        <v>5</v>
      </c>
    </row>
    <row r="42" spans="1:17" x14ac:dyDescent="0.45">
      <c r="A42" s="1" t="s">
        <v>116</v>
      </c>
      <c r="B42" t="s">
        <v>111</v>
      </c>
      <c r="C42" s="1" t="s">
        <v>117</v>
      </c>
      <c r="D42">
        <v>2023</v>
      </c>
      <c r="E42" t="s">
        <v>118</v>
      </c>
      <c r="G42">
        <v>900</v>
      </c>
      <c r="H42" s="1">
        <v>49.99</v>
      </c>
      <c r="J42">
        <v>0</v>
      </c>
      <c r="K42">
        <v>0</v>
      </c>
      <c r="L42">
        <f>IF(Tabelle1[[#This Row],[RRP (EUR)]]&lt;50,1,0)</f>
        <v>1</v>
      </c>
      <c r="M42">
        <f>IF(AND(Tabelle1[[#This Row],[RRP (EUR)]]&gt;50,Tabelle1[[#This Row],[RRP (EUR)]]&lt;100),1,0)</f>
        <v>0</v>
      </c>
      <c r="N42">
        <f>IF(AND(Tabelle1[[#This Row],[RRP (EUR)]]&gt;100,Tabelle1[[#This Row],[RRP (EUR)]]&lt;200),1,0)</f>
        <v>0</v>
      </c>
      <c r="O42">
        <f>IF(AND(Tabelle1[[#This Row],[RRP (EUR)]]&gt;200,Tabelle1[[#This Row],[RRP (EUR)]]&lt;300),1,0)</f>
        <v>0</v>
      </c>
      <c r="P42">
        <f>IF(Tabelle1[[#This Row],[RRP (EUR)]]&gt;300,1,0)</f>
        <v>0</v>
      </c>
      <c r="Q42" s="1">
        <f>LEN(Tabelle1[[#This Row],[Number]])-2</f>
        <v>5</v>
      </c>
    </row>
    <row r="43" spans="1:17" x14ac:dyDescent="0.45">
      <c r="A43" s="1" t="s">
        <v>119</v>
      </c>
      <c r="B43" t="s">
        <v>111</v>
      </c>
      <c r="C43" s="1" t="s">
        <v>120</v>
      </c>
      <c r="D43">
        <v>2023</v>
      </c>
      <c r="E43" t="s">
        <v>121</v>
      </c>
      <c r="G43">
        <v>1000</v>
      </c>
      <c r="H43" s="1">
        <v>59.99</v>
      </c>
      <c r="J43">
        <v>0</v>
      </c>
      <c r="K43">
        <v>0</v>
      </c>
      <c r="L43">
        <f>IF(Tabelle1[[#This Row],[RRP (EUR)]]&lt;50,1,0)</f>
        <v>0</v>
      </c>
      <c r="M43">
        <f>IF(AND(Tabelle1[[#This Row],[RRP (EUR)]]&gt;50,Tabelle1[[#This Row],[RRP (EUR)]]&lt;100),1,0)</f>
        <v>1</v>
      </c>
      <c r="N43">
        <f>IF(AND(Tabelle1[[#This Row],[RRP (EUR)]]&gt;100,Tabelle1[[#This Row],[RRP (EUR)]]&lt;200),1,0)</f>
        <v>0</v>
      </c>
      <c r="O43">
        <f>IF(AND(Tabelle1[[#This Row],[RRP (EUR)]]&gt;200,Tabelle1[[#This Row],[RRP (EUR)]]&lt;300),1,0)</f>
        <v>0</v>
      </c>
      <c r="P43">
        <f>IF(Tabelle1[[#This Row],[RRP (EUR)]]&gt;300,1,0)</f>
        <v>0</v>
      </c>
      <c r="Q43" s="1">
        <f>LEN(Tabelle1[[#This Row],[Number]])-2</f>
        <v>5</v>
      </c>
    </row>
    <row r="44" spans="1:17" x14ac:dyDescent="0.45">
      <c r="A44" s="1" t="s">
        <v>122</v>
      </c>
      <c r="B44" t="s">
        <v>111</v>
      </c>
      <c r="C44" s="1" t="s">
        <v>112</v>
      </c>
      <c r="D44">
        <v>2023</v>
      </c>
      <c r="E44" t="s">
        <v>123</v>
      </c>
      <c r="G44">
        <v>135</v>
      </c>
      <c r="H44" s="1">
        <v>9.99</v>
      </c>
      <c r="J44">
        <v>0</v>
      </c>
      <c r="K44">
        <v>0</v>
      </c>
      <c r="L44">
        <f>IF(Tabelle1[[#This Row],[RRP (EUR)]]&lt;50,1,0)</f>
        <v>1</v>
      </c>
      <c r="M44">
        <f>IF(AND(Tabelle1[[#This Row],[RRP (EUR)]]&gt;50,Tabelle1[[#This Row],[RRP (EUR)]]&lt;100),1,0)</f>
        <v>0</v>
      </c>
      <c r="N44">
        <f>IF(AND(Tabelle1[[#This Row],[RRP (EUR)]]&gt;100,Tabelle1[[#This Row],[RRP (EUR)]]&lt;200),1,0)</f>
        <v>0</v>
      </c>
      <c r="O44">
        <f>IF(AND(Tabelle1[[#This Row],[RRP (EUR)]]&gt;200,Tabelle1[[#This Row],[RRP (EUR)]]&lt;300),1,0)</f>
        <v>0</v>
      </c>
      <c r="P44">
        <f>IF(Tabelle1[[#This Row],[RRP (EUR)]]&gt;300,1,0)</f>
        <v>0</v>
      </c>
      <c r="Q44" s="1">
        <f>LEN(Tabelle1[[#This Row],[Number]])-2</f>
        <v>5</v>
      </c>
    </row>
    <row r="45" spans="1:17" x14ac:dyDescent="0.45">
      <c r="A45" s="1" t="s">
        <v>124</v>
      </c>
      <c r="B45" t="s">
        <v>111</v>
      </c>
      <c r="C45" s="1" t="s">
        <v>112</v>
      </c>
      <c r="D45">
        <v>2023</v>
      </c>
      <c r="E45" t="s">
        <v>125</v>
      </c>
      <c r="G45">
        <v>1500</v>
      </c>
      <c r="H45" s="1">
        <v>69.989999999999995</v>
      </c>
      <c r="J45">
        <v>0</v>
      </c>
      <c r="K45">
        <v>0</v>
      </c>
      <c r="L45">
        <f>IF(Tabelle1[[#This Row],[RRP (EUR)]]&lt;50,1,0)</f>
        <v>0</v>
      </c>
      <c r="M45">
        <f>IF(AND(Tabelle1[[#This Row],[RRP (EUR)]]&gt;50,Tabelle1[[#This Row],[RRP (EUR)]]&lt;100),1,0)</f>
        <v>1</v>
      </c>
      <c r="N45">
        <f>IF(AND(Tabelle1[[#This Row],[RRP (EUR)]]&gt;100,Tabelle1[[#This Row],[RRP (EUR)]]&lt;200),1,0)</f>
        <v>0</v>
      </c>
      <c r="O45">
        <f>IF(AND(Tabelle1[[#This Row],[RRP (EUR)]]&gt;200,Tabelle1[[#This Row],[RRP (EUR)]]&lt;300),1,0)</f>
        <v>0</v>
      </c>
      <c r="P45">
        <f>IF(Tabelle1[[#This Row],[RRP (EUR)]]&gt;300,1,0)</f>
        <v>0</v>
      </c>
      <c r="Q45" s="1">
        <f>LEN(Tabelle1[[#This Row],[Number]])-2</f>
        <v>5</v>
      </c>
    </row>
    <row r="46" spans="1:17" x14ac:dyDescent="0.45">
      <c r="A46" s="1" t="s">
        <v>126</v>
      </c>
      <c r="B46" t="s">
        <v>111</v>
      </c>
      <c r="C46" s="1" t="s">
        <v>28</v>
      </c>
      <c r="D46">
        <v>2023</v>
      </c>
      <c r="E46" t="s">
        <v>127</v>
      </c>
      <c r="G46">
        <v>1800</v>
      </c>
      <c r="H46" s="1">
        <v>89.99</v>
      </c>
      <c r="J46">
        <v>0</v>
      </c>
      <c r="K46">
        <v>0</v>
      </c>
      <c r="L46">
        <f>IF(Tabelle1[[#This Row],[RRP (EUR)]]&lt;50,1,0)</f>
        <v>0</v>
      </c>
      <c r="M46">
        <f>IF(AND(Tabelle1[[#This Row],[RRP (EUR)]]&gt;50,Tabelle1[[#This Row],[RRP (EUR)]]&lt;100),1,0)</f>
        <v>1</v>
      </c>
      <c r="N46">
        <f>IF(AND(Tabelle1[[#This Row],[RRP (EUR)]]&gt;100,Tabelle1[[#This Row],[RRP (EUR)]]&lt;200),1,0)</f>
        <v>0</v>
      </c>
      <c r="O46">
        <f>IF(AND(Tabelle1[[#This Row],[RRP (EUR)]]&gt;200,Tabelle1[[#This Row],[RRP (EUR)]]&lt;300),1,0)</f>
        <v>0</v>
      </c>
      <c r="P46">
        <f>IF(Tabelle1[[#This Row],[RRP (EUR)]]&gt;300,1,0)</f>
        <v>0</v>
      </c>
      <c r="Q46" s="1">
        <f>LEN(Tabelle1[[#This Row],[Number]])-2</f>
        <v>5</v>
      </c>
    </row>
    <row r="47" spans="1:17" x14ac:dyDescent="0.45">
      <c r="A47" s="1" t="s">
        <v>128</v>
      </c>
      <c r="B47" t="s">
        <v>129</v>
      </c>
      <c r="C47" s="1" t="s">
        <v>130</v>
      </c>
      <c r="D47">
        <v>2023</v>
      </c>
      <c r="E47" t="s">
        <v>131</v>
      </c>
      <c r="G47">
        <v>56</v>
      </c>
      <c r="J47">
        <v>0</v>
      </c>
      <c r="K47">
        <v>0</v>
      </c>
      <c r="L47">
        <f>IF(Tabelle1[[#This Row],[RRP (EUR)]]&lt;50,1,0)</f>
        <v>1</v>
      </c>
      <c r="M47">
        <f>IF(AND(Tabelle1[[#This Row],[RRP (EUR)]]&gt;50,Tabelle1[[#This Row],[RRP (EUR)]]&lt;100),1,0)</f>
        <v>0</v>
      </c>
      <c r="N47">
        <f>IF(AND(Tabelle1[[#This Row],[RRP (EUR)]]&gt;100,Tabelle1[[#This Row],[RRP (EUR)]]&lt;200),1,0)</f>
        <v>0</v>
      </c>
      <c r="O47">
        <f>IF(AND(Tabelle1[[#This Row],[RRP (EUR)]]&gt;200,Tabelle1[[#This Row],[RRP (EUR)]]&lt;300),1,0)</f>
        <v>0</v>
      </c>
      <c r="P47">
        <f>IF(Tabelle1[[#This Row],[RRP (EUR)]]&gt;300,1,0)</f>
        <v>0</v>
      </c>
      <c r="Q47" s="1">
        <f>LEN(Tabelle1[[#This Row],[Number]])-2</f>
        <v>5</v>
      </c>
    </row>
    <row r="48" spans="1:17" x14ac:dyDescent="0.45">
      <c r="A48" s="1" t="s">
        <v>132</v>
      </c>
      <c r="B48" t="s">
        <v>129</v>
      </c>
      <c r="C48" s="1" t="s">
        <v>130</v>
      </c>
      <c r="D48">
        <v>2023</v>
      </c>
      <c r="E48" t="s">
        <v>133</v>
      </c>
      <c r="G48">
        <v>25</v>
      </c>
      <c r="J48">
        <v>0</v>
      </c>
      <c r="K48">
        <v>0</v>
      </c>
      <c r="L48">
        <f>IF(Tabelle1[[#This Row],[RRP (EUR)]]&lt;50,1,0)</f>
        <v>1</v>
      </c>
      <c r="M48">
        <f>IF(AND(Tabelle1[[#This Row],[RRP (EUR)]]&gt;50,Tabelle1[[#This Row],[RRP (EUR)]]&lt;100),1,0)</f>
        <v>0</v>
      </c>
      <c r="N48">
        <f>IF(AND(Tabelle1[[#This Row],[RRP (EUR)]]&gt;100,Tabelle1[[#This Row],[RRP (EUR)]]&lt;200),1,0)</f>
        <v>0</v>
      </c>
      <c r="O48">
        <f>IF(AND(Tabelle1[[#This Row],[RRP (EUR)]]&gt;200,Tabelle1[[#This Row],[RRP (EUR)]]&lt;300),1,0)</f>
        <v>0</v>
      </c>
      <c r="P48">
        <f>IF(Tabelle1[[#This Row],[RRP (EUR)]]&gt;300,1,0)</f>
        <v>0</v>
      </c>
      <c r="Q48" s="1">
        <f>LEN(Tabelle1[[#This Row],[Number]])-2</f>
        <v>5</v>
      </c>
    </row>
    <row r="49" spans="1:17" x14ac:dyDescent="0.45">
      <c r="A49" s="1" t="s">
        <v>134</v>
      </c>
      <c r="B49" t="s">
        <v>129</v>
      </c>
      <c r="C49" s="1" t="s">
        <v>130</v>
      </c>
      <c r="D49">
        <v>2023</v>
      </c>
      <c r="E49" t="s">
        <v>135</v>
      </c>
      <c r="G49">
        <v>45</v>
      </c>
      <c r="J49">
        <v>0</v>
      </c>
      <c r="K49">
        <v>0</v>
      </c>
      <c r="L49">
        <f>IF(Tabelle1[[#This Row],[RRP (EUR)]]&lt;50,1,0)</f>
        <v>1</v>
      </c>
      <c r="M49">
        <f>IF(AND(Tabelle1[[#This Row],[RRP (EUR)]]&gt;50,Tabelle1[[#This Row],[RRP (EUR)]]&lt;100),1,0)</f>
        <v>0</v>
      </c>
      <c r="N49">
        <f>IF(AND(Tabelle1[[#This Row],[RRP (EUR)]]&gt;100,Tabelle1[[#This Row],[RRP (EUR)]]&lt;200),1,0)</f>
        <v>0</v>
      </c>
      <c r="O49">
        <f>IF(AND(Tabelle1[[#This Row],[RRP (EUR)]]&gt;200,Tabelle1[[#This Row],[RRP (EUR)]]&lt;300),1,0)</f>
        <v>0</v>
      </c>
      <c r="P49">
        <f>IF(Tabelle1[[#This Row],[RRP (EUR)]]&gt;300,1,0)</f>
        <v>0</v>
      </c>
      <c r="Q49" s="1">
        <f>LEN(Tabelle1[[#This Row],[Number]])-2</f>
        <v>5</v>
      </c>
    </row>
    <row r="50" spans="1:17" x14ac:dyDescent="0.45">
      <c r="A50" s="1" t="s">
        <v>136</v>
      </c>
      <c r="B50" t="s">
        <v>129</v>
      </c>
      <c r="C50" s="1" t="s">
        <v>130</v>
      </c>
      <c r="D50">
        <v>2023</v>
      </c>
      <c r="E50" t="s">
        <v>137</v>
      </c>
      <c r="G50">
        <v>40</v>
      </c>
      <c r="J50">
        <v>0</v>
      </c>
      <c r="K50">
        <v>0</v>
      </c>
      <c r="L50">
        <f>IF(Tabelle1[[#This Row],[RRP (EUR)]]&lt;50,1,0)</f>
        <v>1</v>
      </c>
      <c r="M50">
        <f>IF(AND(Tabelle1[[#This Row],[RRP (EUR)]]&gt;50,Tabelle1[[#This Row],[RRP (EUR)]]&lt;100),1,0)</f>
        <v>0</v>
      </c>
      <c r="N50">
        <f>IF(AND(Tabelle1[[#This Row],[RRP (EUR)]]&gt;100,Tabelle1[[#This Row],[RRP (EUR)]]&lt;200),1,0)</f>
        <v>0</v>
      </c>
      <c r="O50">
        <f>IF(AND(Tabelle1[[#This Row],[RRP (EUR)]]&gt;200,Tabelle1[[#This Row],[RRP (EUR)]]&lt;300),1,0)</f>
        <v>0</v>
      </c>
      <c r="P50">
        <f>IF(Tabelle1[[#This Row],[RRP (EUR)]]&gt;300,1,0)</f>
        <v>0</v>
      </c>
      <c r="Q50" s="1">
        <f>LEN(Tabelle1[[#This Row],[Number]])-2</f>
        <v>5</v>
      </c>
    </row>
    <row r="51" spans="1:17" x14ac:dyDescent="0.45">
      <c r="A51" s="1" t="s">
        <v>138</v>
      </c>
      <c r="B51" t="s">
        <v>129</v>
      </c>
      <c r="C51" s="1" t="s">
        <v>130</v>
      </c>
      <c r="D51">
        <v>2023</v>
      </c>
      <c r="E51" t="s">
        <v>139</v>
      </c>
      <c r="G51">
        <v>48</v>
      </c>
      <c r="J51">
        <v>0</v>
      </c>
      <c r="K51">
        <v>0</v>
      </c>
      <c r="L51">
        <f>IF(Tabelle1[[#This Row],[RRP (EUR)]]&lt;50,1,0)</f>
        <v>1</v>
      </c>
      <c r="M51">
        <f>IF(AND(Tabelle1[[#This Row],[RRP (EUR)]]&gt;50,Tabelle1[[#This Row],[RRP (EUR)]]&lt;100),1,0)</f>
        <v>0</v>
      </c>
      <c r="N51">
        <f>IF(AND(Tabelle1[[#This Row],[RRP (EUR)]]&gt;100,Tabelle1[[#This Row],[RRP (EUR)]]&lt;200),1,0)</f>
        <v>0</v>
      </c>
      <c r="O51">
        <f>IF(AND(Tabelle1[[#This Row],[RRP (EUR)]]&gt;200,Tabelle1[[#This Row],[RRP (EUR)]]&lt;300),1,0)</f>
        <v>0</v>
      </c>
      <c r="P51">
        <f>IF(Tabelle1[[#This Row],[RRP (EUR)]]&gt;300,1,0)</f>
        <v>0</v>
      </c>
      <c r="Q51" s="1">
        <f>LEN(Tabelle1[[#This Row],[Number]])-2</f>
        <v>5</v>
      </c>
    </row>
    <row r="52" spans="1:17" x14ac:dyDescent="0.45">
      <c r="A52" s="1" t="s">
        <v>140</v>
      </c>
      <c r="B52" t="s">
        <v>141</v>
      </c>
      <c r="C52" s="1" t="s">
        <v>142</v>
      </c>
      <c r="D52">
        <v>2023</v>
      </c>
      <c r="E52" t="s">
        <v>143</v>
      </c>
      <c r="G52">
        <v>2125</v>
      </c>
      <c r="H52" s="1">
        <v>159.99</v>
      </c>
      <c r="I52" t="s">
        <v>144</v>
      </c>
      <c r="J52">
        <v>0</v>
      </c>
      <c r="K52">
        <v>0</v>
      </c>
      <c r="L52">
        <f>IF(Tabelle1[[#This Row],[RRP (EUR)]]&lt;50,1,0)</f>
        <v>0</v>
      </c>
      <c r="M52">
        <f>IF(AND(Tabelle1[[#This Row],[RRP (EUR)]]&gt;50,Tabelle1[[#This Row],[RRP (EUR)]]&lt;100),1,0)</f>
        <v>0</v>
      </c>
      <c r="N52">
        <f>IF(AND(Tabelle1[[#This Row],[RRP (EUR)]]&gt;100,Tabelle1[[#This Row],[RRP (EUR)]]&lt;200),1,0)</f>
        <v>1</v>
      </c>
      <c r="O52">
        <f>IF(AND(Tabelle1[[#This Row],[RRP (EUR)]]&gt;200,Tabelle1[[#This Row],[RRP (EUR)]]&lt;300),1,0)</f>
        <v>0</v>
      </c>
      <c r="P52">
        <f>IF(Tabelle1[[#This Row],[RRP (EUR)]]&gt;300,1,0)</f>
        <v>0</v>
      </c>
      <c r="Q52" s="1">
        <f>LEN(Tabelle1[[#This Row],[Number]])-2</f>
        <v>5</v>
      </c>
    </row>
    <row r="53" spans="1:17" x14ac:dyDescent="0.45">
      <c r="A53" s="1" t="s">
        <v>145</v>
      </c>
      <c r="B53" t="s">
        <v>146</v>
      </c>
      <c r="C53" s="1" t="s">
        <v>147</v>
      </c>
      <c r="D53">
        <v>2023</v>
      </c>
      <c r="E53" t="s">
        <v>148</v>
      </c>
      <c r="F53">
        <v>2</v>
      </c>
      <c r="G53">
        <v>65</v>
      </c>
      <c r="H53" s="1">
        <v>9.99</v>
      </c>
      <c r="J53">
        <v>0</v>
      </c>
      <c r="K53">
        <v>0</v>
      </c>
      <c r="L53">
        <f>IF(Tabelle1[[#This Row],[RRP (EUR)]]&lt;50,1,0)</f>
        <v>1</v>
      </c>
      <c r="M53">
        <f>IF(AND(Tabelle1[[#This Row],[RRP (EUR)]]&gt;50,Tabelle1[[#This Row],[RRP (EUR)]]&lt;100),1,0)</f>
        <v>0</v>
      </c>
      <c r="N53">
        <f>IF(AND(Tabelle1[[#This Row],[RRP (EUR)]]&gt;100,Tabelle1[[#This Row],[RRP (EUR)]]&lt;200),1,0)</f>
        <v>0</v>
      </c>
      <c r="O53">
        <f>IF(AND(Tabelle1[[#This Row],[RRP (EUR)]]&gt;200,Tabelle1[[#This Row],[RRP (EUR)]]&lt;300),1,0)</f>
        <v>0</v>
      </c>
      <c r="P53">
        <f>IF(Tabelle1[[#This Row],[RRP (EUR)]]&gt;300,1,0)</f>
        <v>0</v>
      </c>
      <c r="Q53" s="1">
        <f>LEN(Tabelle1[[#This Row],[Number]])-2</f>
        <v>5</v>
      </c>
    </row>
    <row r="54" spans="1:17" x14ac:dyDescent="0.45">
      <c r="A54" s="1" t="s">
        <v>149</v>
      </c>
      <c r="B54" t="s">
        <v>146</v>
      </c>
      <c r="C54" s="1" t="s">
        <v>147</v>
      </c>
      <c r="D54">
        <v>2023</v>
      </c>
      <c r="E54" t="s">
        <v>150</v>
      </c>
      <c r="F54">
        <v>2</v>
      </c>
      <c r="G54">
        <v>254</v>
      </c>
      <c r="H54" s="1">
        <v>19.989999999999998</v>
      </c>
      <c r="J54">
        <v>0</v>
      </c>
      <c r="K54">
        <v>0</v>
      </c>
      <c r="L54">
        <f>IF(Tabelle1[[#This Row],[RRP (EUR)]]&lt;50,1,0)</f>
        <v>1</v>
      </c>
      <c r="M54">
        <f>IF(AND(Tabelle1[[#This Row],[RRP (EUR)]]&gt;50,Tabelle1[[#This Row],[RRP (EUR)]]&lt;100),1,0)</f>
        <v>0</v>
      </c>
      <c r="N54">
        <f>IF(AND(Tabelle1[[#This Row],[RRP (EUR)]]&gt;100,Tabelle1[[#This Row],[RRP (EUR)]]&lt;200),1,0)</f>
        <v>0</v>
      </c>
      <c r="O54">
        <f>IF(AND(Tabelle1[[#This Row],[RRP (EUR)]]&gt;200,Tabelle1[[#This Row],[RRP (EUR)]]&lt;300),1,0)</f>
        <v>0</v>
      </c>
      <c r="P54">
        <f>IF(Tabelle1[[#This Row],[RRP (EUR)]]&gt;300,1,0)</f>
        <v>0</v>
      </c>
      <c r="Q54" s="1">
        <f>LEN(Tabelle1[[#This Row],[Number]])-2</f>
        <v>5</v>
      </c>
    </row>
    <row r="55" spans="1:17" x14ac:dyDescent="0.45">
      <c r="A55" s="1" t="s">
        <v>151</v>
      </c>
      <c r="B55" t="s">
        <v>146</v>
      </c>
      <c r="C55" s="1" t="s">
        <v>147</v>
      </c>
      <c r="D55">
        <v>2023</v>
      </c>
      <c r="E55" t="s">
        <v>152</v>
      </c>
      <c r="F55">
        <v>3</v>
      </c>
      <c r="G55">
        <v>252</v>
      </c>
      <c r="H55" s="1">
        <v>24.99</v>
      </c>
      <c r="J55">
        <v>0</v>
      </c>
      <c r="K55">
        <v>0</v>
      </c>
      <c r="L55">
        <f>IF(Tabelle1[[#This Row],[RRP (EUR)]]&lt;50,1,0)</f>
        <v>1</v>
      </c>
      <c r="M55">
        <f>IF(AND(Tabelle1[[#This Row],[RRP (EUR)]]&gt;50,Tabelle1[[#This Row],[RRP (EUR)]]&lt;100),1,0)</f>
        <v>0</v>
      </c>
      <c r="N55">
        <f>IF(AND(Tabelle1[[#This Row],[RRP (EUR)]]&gt;100,Tabelle1[[#This Row],[RRP (EUR)]]&lt;200),1,0)</f>
        <v>0</v>
      </c>
      <c r="O55">
        <f>IF(AND(Tabelle1[[#This Row],[RRP (EUR)]]&gt;200,Tabelle1[[#This Row],[RRP (EUR)]]&lt;300),1,0)</f>
        <v>0</v>
      </c>
      <c r="P55">
        <f>IF(Tabelle1[[#This Row],[RRP (EUR)]]&gt;300,1,0)</f>
        <v>0</v>
      </c>
      <c r="Q55" s="1">
        <f>LEN(Tabelle1[[#This Row],[Number]])-2</f>
        <v>5</v>
      </c>
    </row>
    <row r="56" spans="1:17" x14ac:dyDescent="0.45">
      <c r="A56" s="1" t="s">
        <v>153</v>
      </c>
      <c r="B56" t="s">
        <v>146</v>
      </c>
      <c r="C56" s="1" t="s">
        <v>147</v>
      </c>
      <c r="D56">
        <v>2023</v>
      </c>
      <c r="E56" t="s">
        <v>154</v>
      </c>
      <c r="F56">
        <v>3</v>
      </c>
      <c r="G56">
        <v>304</v>
      </c>
      <c r="H56" s="1">
        <v>34.99</v>
      </c>
      <c r="J56">
        <v>0</v>
      </c>
      <c r="K56">
        <v>0</v>
      </c>
      <c r="L56">
        <f>IF(Tabelle1[[#This Row],[RRP (EUR)]]&lt;50,1,0)</f>
        <v>1</v>
      </c>
      <c r="M56">
        <f>IF(AND(Tabelle1[[#This Row],[RRP (EUR)]]&gt;50,Tabelle1[[#This Row],[RRP (EUR)]]&lt;100),1,0)</f>
        <v>0</v>
      </c>
      <c r="N56">
        <f>IF(AND(Tabelle1[[#This Row],[RRP (EUR)]]&gt;100,Tabelle1[[#This Row],[RRP (EUR)]]&lt;200),1,0)</f>
        <v>0</v>
      </c>
      <c r="O56">
        <f>IF(AND(Tabelle1[[#This Row],[RRP (EUR)]]&gt;200,Tabelle1[[#This Row],[RRP (EUR)]]&lt;300),1,0)</f>
        <v>0</v>
      </c>
      <c r="P56">
        <f>IF(Tabelle1[[#This Row],[RRP (EUR)]]&gt;300,1,0)</f>
        <v>0</v>
      </c>
      <c r="Q56" s="1">
        <f>LEN(Tabelle1[[#This Row],[Number]])-2</f>
        <v>5</v>
      </c>
    </row>
    <row r="57" spans="1:17" x14ac:dyDescent="0.45">
      <c r="A57" s="1" t="s">
        <v>155</v>
      </c>
      <c r="B57" t="s">
        <v>146</v>
      </c>
      <c r="C57" s="1" t="s">
        <v>147</v>
      </c>
      <c r="D57">
        <v>2023</v>
      </c>
      <c r="E57" t="s">
        <v>156</v>
      </c>
      <c r="F57">
        <v>5</v>
      </c>
      <c r="G57">
        <v>427</v>
      </c>
      <c r="H57" s="1">
        <v>44.99</v>
      </c>
      <c r="J57">
        <v>0</v>
      </c>
      <c r="K57">
        <v>0</v>
      </c>
      <c r="L57">
        <f>IF(Tabelle1[[#This Row],[RRP (EUR)]]&lt;50,1,0)</f>
        <v>1</v>
      </c>
      <c r="M57">
        <f>IF(AND(Tabelle1[[#This Row],[RRP (EUR)]]&gt;50,Tabelle1[[#This Row],[RRP (EUR)]]&lt;100),1,0)</f>
        <v>0</v>
      </c>
      <c r="N57">
        <f>IF(AND(Tabelle1[[#This Row],[RRP (EUR)]]&gt;100,Tabelle1[[#This Row],[RRP (EUR)]]&lt;200),1,0)</f>
        <v>0</v>
      </c>
      <c r="O57">
        <f>IF(AND(Tabelle1[[#This Row],[RRP (EUR)]]&gt;200,Tabelle1[[#This Row],[RRP (EUR)]]&lt;300),1,0)</f>
        <v>0</v>
      </c>
      <c r="P57">
        <f>IF(Tabelle1[[#This Row],[RRP (EUR)]]&gt;300,1,0)</f>
        <v>0</v>
      </c>
      <c r="Q57" s="1">
        <f>LEN(Tabelle1[[#This Row],[Number]])-2</f>
        <v>5</v>
      </c>
    </row>
    <row r="58" spans="1:17" x14ac:dyDescent="0.45">
      <c r="A58" s="1" t="s">
        <v>157</v>
      </c>
      <c r="B58" t="s">
        <v>146</v>
      </c>
      <c r="C58" s="1" t="s">
        <v>147</v>
      </c>
      <c r="D58">
        <v>2023</v>
      </c>
      <c r="E58" t="s">
        <v>158</v>
      </c>
      <c r="F58">
        <v>2</v>
      </c>
      <c r="G58">
        <v>553</v>
      </c>
      <c r="H58" s="1">
        <v>49.99</v>
      </c>
      <c r="J58">
        <v>0</v>
      </c>
      <c r="K58">
        <v>0</v>
      </c>
      <c r="L58">
        <f>IF(Tabelle1[[#This Row],[RRP (EUR)]]&lt;50,1,0)</f>
        <v>1</v>
      </c>
      <c r="M58">
        <f>IF(AND(Tabelle1[[#This Row],[RRP (EUR)]]&gt;50,Tabelle1[[#This Row],[RRP (EUR)]]&lt;100),1,0)</f>
        <v>0</v>
      </c>
      <c r="N58">
        <f>IF(AND(Tabelle1[[#This Row],[RRP (EUR)]]&gt;100,Tabelle1[[#This Row],[RRP (EUR)]]&lt;200),1,0)</f>
        <v>0</v>
      </c>
      <c r="O58">
        <f>IF(AND(Tabelle1[[#This Row],[RRP (EUR)]]&gt;200,Tabelle1[[#This Row],[RRP (EUR)]]&lt;300),1,0)</f>
        <v>0</v>
      </c>
      <c r="P58">
        <f>IF(Tabelle1[[#This Row],[RRP (EUR)]]&gt;300,1,0)</f>
        <v>0</v>
      </c>
      <c r="Q58" s="1">
        <f>LEN(Tabelle1[[#This Row],[Number]])-2</f>
        <v>5</v>
      </c>
    </row>
    <row r="59" spans="1:17" x14ac:dyDescent="0.45">
      <c r="A59" s="1" t="s">
        <v>159</v>
      </c>
      <c r="B59" t="s">
        <v>146</v>
      </c>
      <c r="C59" s="1" t="s">
        <v>147</v>
      </c>
      <c r="D59">
        <v>2023</v>
      </c>
      <c r="E59" t="s">
        <v>160</v>
      </c>
      <c r="F59">
        <v>3</v>
      </c>
      <c r="G59">
        <v>584</v>
      </c>
      <c r="H59" s="1">
        <v>64.989999999999995</v>
      </c>
      <c r="J59">
        <v>0</v>
      </c>
      <c r="K59">
        <v>0</v>
      </c>
      <c r="L59">
        <f>IF(Tabelle1[[#This Row],[RRP (EUR)]]&lt;50,1,0)</f>
        <v>0</v>
      </c>
      <c r="M59">
        <f>IF(AND(Tabelle1[[#This Row],[RRP (EUR)]]&gt;50,Tabelle1[[#This Row],[RRP (EUR)]]&lt;100),1,0)</f>
        <v>1</v>
      </c>
      <c r="N59">
        <f>IF(AND(Tabelle1[[#This Row],[RRP (EUR)]]&gt;100,Tabelle1[[#This Row],[RRP (EUR)]]&lt;200),1,0)</f>
        <v>0</v>
      </c>
      <c r="O59">
        <f>IF(AND(Tabelle1[[#This Row],[RRP (EUR)]]&gt;200,Tabelle1[[#This Row],[RRP (EUR)]]&lt;300),1,0)</f>
        <v>0</v>
      </c>
      <c r="P59">
        <f>IF(Tabelle1[[#This Row],[RRP (EUR)]]&gt;300,1,0)</f>
        <v>0</v>
      </c>
      <c r="Q59" s="1">
        <f>LEN(Tabelle1[[#This Row],[Number]])-2</f>
        <v>5</v>
      </c>
    </row>
    <row r="60" spans="1:17" x14ac:dyDescent="0.45">
      <c r="A60" s="1" t="s">
        <v>161</v>
      </c>
      <c r="B60" t="s">
        <v>146</v>
      </c>
      <c r="C60" s="1" t="s">
        <v>147</v>
      </c>
      <c r="D60">
        <v>2023</v>
      </c>
      <c r="E60" t="s">
        <v>162</v>
      </c>
      <c r="F60">
        <v>2</v>
      </c>
      <c r="G60">
        <v>242</v>
      </c>
      <c r="H60" s="1">
        <v>26.99</v>
      </c>
      <c r="J60">
        <v>0</v>
      </c>
      <c r="K60">
        <v>0</v>
      </c>
      <c r="L60">
        <f>IF(Tabelle1[[#This Row],[RRP (EUR)]]&lt;50,1,0)</f>
        <v>1</v>
      </c>
      <c r="M60">
        <f>IF(AND(Tabelle1[[#This Row],[RRP (EUR)]]&gt;50,Tabelle1[[#This Row],[RRP (EUR)]]&lt;100),1,0)</f>
        <v>0</v>
      </c>
      <c r="N60">
        <f>IF(AND(Tabelle1[[#This Row],[RRP (EUR)]]&gt;100,Tabelle1[[#This Row],[RRP (EUR)]]&lt;200),1,0)</f>
        <v>0</v>
      </c>
      <c r="O60">
        <f>IF(AND(Tabelle1[[#This Row],[RRP (EUR)]]&gt;200,Tabelle1[[#This Row],[RRP (EUR)]]&lt;300),1,0)</f>
        <v>0</v>
      </c>
      <c r="P60">
        <f>IF(Tabelle1[[#This Row],[RRP (EUR)]]&gt;300,1,0)</f>
        <v>0</v>
      </c>
      <c r="Q60" s="1">
        <f>LEN(Tabelle1[[#This Row],[Number]])-2</f>
        <v>5</v>
      </c>
    </row>
    <row r="61" spans="1:17" x14ac:dyDescent="0.45">
      <c r="A61" s="1" t="s">
        <v>163</v>
      </c>
      <c r="B61" t="s">
        <v>146</v>
      </c>
      <c r="C61" s="1" t="s">
        <v>147</v>
      </c>
      <c r="D61">
        <v>2023</v>
      </c>
      <c r="E61" t="s">
        <v>164</v>
      </c>
      <c r="F61">
        <v>2</v>
      </c>
      <c r="G61">
        <v>257</v>
      </c>
      <c r="H61" s="1">
        <v>37.99</v>
      </c>
      <c r="J61">
        <v>0</v>
      </c>
      <c r="K61">
        <v>0</v>
      </c>
      <c r="L61">
        <f>IF(Tabelle1[[#This Row],[RRP (EUR)]]&lt;50,1,0)</f>
        <v>1</v>
      </c>
      <c r="M61">
        <f>IF(AND(Tabelle1[[#This Row],[RRP (EUR)]]&gt;50,Tabelle1[[#This Row],[RRP (EUR)]]&lt;100),1,0)</f>
        <v>0</v>
      </c>
      <c r="N61">
        <f>IF(AND(Tabelle1[[#This Row],[RRP (EUR)]]&gt;100,Tabelle1[[#This Row],[RRP (EUR)]]&lt;200),1,0)</f>
        <v>0</v>
      </c>
      <c r="O61">
        <f>IF(AND(Tabelle1[[#This Row],[RRP (EUR)]]&gt;200,Tabelle1[[#This Row],[RRP (EUR)]]&lt;300),1,0)</f>
        <v>0</v>
      </c>
      <c r="P61">
        <f>IF(Tabelle1[[#This Row],[RRP (EUR)]]&gt;300,1,0)</f>
        <v>0</v>
      </c>
      <c r="Q61" s="1">
        <f>LEN(Tabelle1[[#This Row],[Number]])-2</f>
        <v>5</v>
      </c>
    </row>
    <row r="62" spans="1:17" x14ac:dyDescent="0.45">
      <c r="A62" s="1" t="s">
        <v>165</v>
      </c>
      <c r="B62" t="s">
        <v>146</v>
      </c>
      <c r="C62" s="1" t="s">
        <v>147</v>
      </c>
      <c r="D62">
        <v>2023</v>
      </c>
      <c r="E62" t="s">
        <v>166</v>
      </c>
      <c r="F62">
        <v>4</v>
      </c>
      <c r="G62">
        <v>605</v>
      </c>
      <c r="H62" s="1">
        <v>74.989999999999995</v>
      </c>
      <c r="J62">
        <v>0</v>
      </c>
      <c r="K62">
        <v>0</v>
      </c>
      <c r="L62">
        <f>IF(Tabelle1[[#This Row],[RRP (EUR)]]&lt;50,1,0)</f>
        <v>0</v>
      </c>
      <c r="M62">
        <f>IF(AND(Tabelle1[[#This Row],[RRP (EUR)]]&gt;50,Tabelle1[[#This Row],[RRP (EUR)]]&lt;100),1,0)</f>
        <v>1</v>
      </c>
      <c r="N62">
        <f>IF(AND(Tabelle1[[#This Row],[RRP (EUR)]]&gt;100,Tabelle1[[#This Row],[RRP (EUR)]]&lt;200),1,0)</f>
        <v>0</v>
      </c>
      <c r="O62">
        <f>IF(AND(Tabelle1[[#This Row],[RRP (EUR)]]&gt;200,Tabelle1[[#This Row],[RRP (EUR)]]&lt;300),1,0)</f>
        <v>0</v>
      </c>
      <c r="P62">
        <f>IF(Tabelle1[[#This Row],[RRP (EUR)]]&gt;300,1,0)</f>
        <v>0</v>
      </c>
      <c r="Q62" s="1">
        <f>LEN(Tabelle1[[#This Row],[Number]])-2</f>
        <v>5</v>
      </c>
    </row>
    <row r="63" spans="1:17" x14ac:dyDescent="0.45">
      <c r="A63" s="1" t="s">
        <v>167</v>
      </c>
      <c r="B63" t="s">
        <v>146</v>
      </c>
      <c r="C63" s="1" t="s">
        <v>147</v>
      </c>
      <c r="D63">
        <v>2023</v>
      </c>
      <c r="E63" t="s">
        <v>168</v>
      </c>
      <c r="F63">
        <v>6</v>
      </c>
      <c r="G63">
        <v>868</v>
      </c>
      <c r="H63" s="1">
        <v>104.99</v>
      </c>
      <c r="J63">
        <v>0</v>
      </c>
      <c r="K63">
        <v>0</v>
      </c>
      <c r="L63">
        <f>IF(Tabelle1[[#This Row],[RRP (EUR)]]&lt;50,1,0)</f>
        <v>0</v>
      </c>
      <c r="M63">
        <f>IF(AND(Tabelle1[[#This Row],[RRP (EUR)]]&gt;50,Tabelle1[[#This Row],[RRP (EUR)]]&lt;100),1,0)</f>
        <v>0</v>
      </c>
      <c r="N63">
        <f>IF(AND(Tabelle1[[#This Row],[RRP (EUR)]]&gt;100,Tabelle1[[#This Row],[RRP (EUR)]]&lt;200),1,0)</f>
        <v>1</v>
      </c>
      <c r="O63">
        <f>IF(AND(Tabelle1[[#This Row],[RRP (EUR)]]&gt;200,Tabelle1[[#This Row],[RRP (EUR)]]&lt;300),1,0)</f>
        <v>0</v>
      </c>
      <c r="P63">
        <f>IF(Tabelle1[[#This Row],[RRP (EUR)]]&gt;300,1,0)</f>
        <v>0</v>
      </c>
      <c r="Q63" s="1">
        <f>LEN(Tabelle1[[#This Row],[Number]])-2</f>
        <v>5</v>
      </c>
    </row>
    <row r="64" spans="1:17" x14ac:dyDescent="0.45">
      <c r="A64" s="1" t="s">
        <v>169</v>
      </c>
      <c r="B64" t="s">
        <v>170</v>
      </c>
      <c r="D64">
        <v>2023</v>
      </c>
      <c r="E64" t="s">
        <v>171</v>
      </c>
      <c r="F64">
        <v>4</v>
      </c>
      <c r="G64">
        <v>2082</v>
      </c>
      <c r="H64" s="1">
        <v>179.99</v>
      </c>
      <c r="I64" t="s">
        <v>144</v>
      </c>
      <c r="J64">
        <v>0</v>
      </c>
      <c r="K64">
        <v>0</v>
      </c>
      <c r="L64">
        <f>IF(Tabelle1[[#This Row],[RRP (EUR)]]&lt;50,1,0)</f>
        <v>0</v>
      </c>
      <c r="M64">
        <f>IF(AND(Tabelle1[[#This Row],[RRP (EUR)]]&gt;50,Tabelle1[[#This Row],[RRP (EUR)]]&lt;100),1,0)</f>
        <v>0</v>
      </c>
      <c r="N64">
        <f>IF(AND(Tabelle1[[#This Row],[RRP (EUR)]]&gt;100,Tabelle1[[#This Row],[RRP (EUR)]]&lt;200),1,0)</f>
        <v>1</v>
      </c>
      <c r="O64">
        <f>IF(AND(Tabelle1[[#This Row],[RRP (EUR)]]&gt;200,Tabelle1[[#This Row],[RRP (EUR)]]&lt;300),1,0)</f>
        <v>0</v>
      </c>
      <c r="P64">
        <f>IF(Tabelle1[[#This Row],[RRP (EUR)]]&gt;300,1,0)</f>
        <v>0</v>
      </c>
      <c r="Q64" s="1">
        <f>LEN(Tabelle1[[#This Row],[Number]])-2</f>
        <v>5</v>
      </c>
    </row>
    <row r="65" spans="1:17" x14ac:dyDescent="0.45">
      <c r="A65" s="1" t="s">
        <v>172</v>
      </c>
      <c r="B65" t="s">
        <v>170</v>
      </c>
      <c r="C65" s="1" t="s">
        <v>31</v>
      </c>
      <c r="D65">
        <v>2023</v>
      </c>
      <c r="E65" t="s">
        <v>173</v>
      </c>
      <c r="F65">
        <v>7</v>
      </c>
      <c r="G65">
        <v>749</v>
      </c>
      <c r="H65" s="1">
        <v>99.99</v>
      </c>
      <c r="I65" t="s">
        <v>144</v>
      </c>
      <c r="J65">
        <v>0</v>
      </c>
      <c r="K65">
        <v>0</v>
      </c>
      <c r="L65">
        <f>IF(Tabelle1[[#This Row],[RRP (EUR)]]&lt;50,1,0)</f>
        <v>0</v>
      </c>
      <c r="M65">
        <f>IF(AND(Tabelle1[[#This Row],[RRP (EUR)]]&gt;50,Tabelle1[[#This Row],[RRP (EUR)]]&lt;100),1,0)</f>
        <v>1</v>
      </c>
      <c r="N65">
        <f>IF(AND(Tabelle1[[#This Row],[RRP (EUR)]]&gt;100,Tabelle1[[#This Row],[RRP (EUR)]]&lt;200),1,0)</f>
        <v>0</v>
      </c>
      <c r="O65">
        <f>IF(AND(Tabelle1[[#This Row],[RRP (EUR)]]&gt;200,Tabelle1[[#This Row],[RRP (EUR)]]&lt;300),1,0)</f>
        <v>0</v>
      </c>
      <c r="P65">
        <f>IF(Tabelle1[[#This Row],[RRP (EUR)]]&gt;300,1,0)</f>
        <v>0</v>
      </c>
      <c r="Q65" s="1">
        <f>LEN(Tabelle1[[#This Row],[Number]])-2</f>
        <v>5</v>
      </c>
    </row>
    <row r="66" spans="1:17" x14ac:dyDescent="0.45">
      <c r="A66" s="1" t="s">
        <v>174</v>
      </c>
      <c r="B66" t="s">
        <v>170</v>
      </c>
      <c r="D66">
        <v>2023</v>
      </c>
      <c r="E66" t="s">
        <v>175</v>
      </c>
      <c r="G66">
        <v>688</v>
      </c>
      <c r="H66" s="1">
        <v>49.99</v>
      </c>
      <c r="I66" t="s">
        <v>144</v>
      </c>
      <c r="J66">
        <v>0</v>
      </c>
      <c r="K66">
        <v>0</v>
      </c>
      <c r="L66">
        <f>IF(Tabelle1[[#This Row],[RRP (EUR)]]&lt;50,1,0)</f>
        <v>1</v>
      </c>
      <c r="M66">
        <f>IF(AND(Tabelle1[[#This Row],[RRP (EUR)]]&gt;50,Tabelle1[[#This Row],[RRP (EUR)]]&lt;100),1,0)</f>
        <v>0</v>
      </c>
      <c r="N66">
        <f>IF(AND(Tabelle1[[#This Row],[RRP (EUR)]]&gt;100,Tabelle1[[#This Row],[RRP (EUR)]]&lt;200),1,0)</f>
        <v>0</v>
      </c>
      <c r="O66">
        <f>IF(AND(Tabelle1[[#This Row],[RRP (EUR)]]&gt;200,Tabelle1[[#This Row],[RRP (EUR)]]&lt;300),1,0)</f>
        <v>0</v>
      </c>
      <c r="P66">
        <f>IF(Tabelle1[[#This Row],[RRP (EUR)]]&gt;300,1,0)</f>
        <v>0</v>
      </c>
      <c r="Q66" s="1">
        <f>LEN(Tabelle1[[#This Row],[Number]])-2</f>
        <v>5</v>
      </c>
    </row>
    <row r="67" spans="1:17" x14ac:dyDescent="0.45">
      <c r="A67" s="1" t="s">
        <v>176</v>
      </c>
      <c r="B67" t="s">
        <v>170</v>
      </c>
      <c r="C67" s="1" t="s">
        <v>31</v>
      </c>
      <c r="D67">
        <v>2023</v>
      </c>
      <c r="E67" t="s">
        <v>177</v>
      </c>
      <c r="F67">
        <v>9</v>
      </c>
      <c r="G67">
        <v>2316</v>
      </c>
      <c r="H67" s="1">
        <v>229.99</v>
      </c>
      <c r="I67" t="s">
        <v>144</v>
      </c>
      <c r="J67">
        <v>0</v>
      </c>
      <c r="K67">
        <v>0</v>
      </c>
      <c r="L67">
        <f>IF(Tabelle1[[#This Row],[RRP (EUR)]]&lt;50,1,0)</f>
        <v>0</v>
      </c>
      <c r="M67">
        <f>IF(AND(Tabelle1[[#This Row],[RRP (EUR)]]&gt;50,Tabelle1[[#This Row],[RRP (EUR)]]&lt;100),1,0)</f>
        <v>0</v>
      </c>
      <c r="N67">
        <f>IF(AND(Tabelle1[[#This Row],[RRP (EUR)]]&gt;100,Tabelle1[[#This Row],[RRP (EUR)]]&lt;200),1,0)</f>
        <v>0</v>
      </c>
      <c r="O67">
        <f>IF(AND(Tabelle1[[#This Row],[RRP (EUR)]]&gt;200,Tabelle1[[#This Row],[RRP (EUR)]]&lt;300),1,0)</f>
        <v>1</v>
      </c>
      <c r="P67">
        <f>IF(Tabelle1[[#This Row],[RRP (EUR)]]&gt;300,1,0)</f>
        <v>0</v>
      </c>
      <c r="Q67" s="1">
        <f>LEN(Tabelle1[[#This Row],[Number]])-2</f>
        <v>5</v>
      </c>
    </row>
    <row r="68" spans="1:17" x14ac:dyDescent="0.45">
      <c r="A68" s="1" t="s">
        <v>178</v>
      </c>
      <c r="B68" t="s">
        <v>170</v>
      </c>
      <c r="D68">
        <v>2023</v>
      </c>
      <c r="E68" t="s">
        <v>179</v>
      </c>
      <c r="G68">
        <v>1111</v>
      </c>
      <c r="H68" s="1">
        <v>79.989999999999995</v>
      </c>
      <c r="I68" t="s">
        <v>144</v>
      </c>
      <c r="J68">
        <v>0</v>
      </c>
      <c r="K68">
        <v>0</v>
      </c>
      <c r="L68">
        <f>IF(Tabelle1[[#This Row],[RRP (EUR)]]&lt;50,1,0)</f>
        <v>0</v>
      </c>
      <c r="M68">
        <f>IF(AND(Tabelle1[[#This Row],[RRP (EUR)]]&gt;50,Tabelle1[[#This Row],[RRP (EUR)]]&lt;100),1,0)</f>
        <v>1</v>
      </c>
      <c r="N68">
        <f>IF(AND(Tabelle1[[#This Row],[RRP (EUR)]]&gt;100,Tabelle1[[#This Row],[RRP (EUR)]]&lt;200),1,0)</f>
        <v>0</v>
      </c>
      <c r="O68">
        <f>IF(AND(Tabelle1[[#This Row],[RRP (EUR)]]&gt;200,Tabelle1[[#This Row],[RRP (EUR)]]&lt;300),1,0)</f>
        <v>0</v>
      </c>
      <c r="P68">
        <f>IF(Tabelle1[[#This Row],[RRP (EUR)]]&gt;300,1,0)</f>
        <v>0</v>
      </c>
      <c r="Q68" s="1">
        <f>LEN(Tabelle1[[#This Row],[Number]])-2</f>
        <v>5</v>
      </c>
    </row>
    <row r="69" spans="1:17" x14ac:dyDescent="0.45">
      <c r="A69" s="1" t="s">
        <v>180</v>
      </c>
      <c r="B69" t="s">
        <v>170</v>
      </c>
      <c r="D69">
        <v>2023</v>
      </c>
      <c r="E69" t="s">
        <v>181</v>
      </c>
      <c r="F69">
        <v>4</v>
      </c>
      <c r="G69">
        <v>2103</v>
      </c>
      <c r="H69" s="1">
        <v>139.99</v>
      </c>
      <c r="I69" t="s">
        <v>144</v>
      </c>
      <c r="J69">
        <v>0</v>
      </c>
      <c r="K69">
        <v>0</v>
      </c>
      <c r="L69">
        <f>IF(Tabelle1[[#This Row],[RRP (EUR)]]&lt;50,1,0)</f>
        <v>0</v>
      </c>
      <c r="M69">
        <f>IF(AND(Tabelle1[[#This Row],[RRP (EUR)]]&gt;50,Tabelle1[[#This Row],[RRP (EUR)]]&lt;100),1,0)</f>
        <v>0</v>
      </c>
      <c r="N69">
        <f>IF(AND(Tabelle1[[#This Row],[RRP (EUR)]]&gt;100,Tabelle1[[#This Row],[RRP (EUR)]]&lt;200),1,0)</f>
        <v>1</v>
      </c>
      <c r="O69">
        <f>IF(AND(Tabelle1[[#This Row],[RRP (EUR)]]&gt;200,Tabelle1[[#This Row],[RRP (EUR)]]&lt;300),1,0)</f>
        <v>0</v>
      </c>
      <c r="P69">
        <f>IF(Tabelle1[[#This Row],[RRP (EUR)]]&gt;300,1,0)</f>
        <v>0</v>
      </c>
      <c r="Q69" s="1">
        <f>LEN(Tabelle1[[#This Row],[Number]])-2</f>
        <v>5</v>
      </c>
    </row>
    <row r="70" spans="1:17" x14ac:dyDescent="0.45">
      <c r="A70" s="1" t="s">
        <v>182</v>
      </c>
      <c r="B70" t="s">
        <v>170</v>
      </c>
      <c r="C70" s="1" t="s">
        <v>31</v>
      </c>
      <c r="D70">
        <v>2023</v>
      </c>
      <c r="E70" t="s">
        <v>183</v>
      </c>
      <c r="G70">
        <v>2540</v>
      </c>
      <c r="H70" s="1">
        <v>299.99</v>
      </c>
      <c r="I70" t="s">
        <v>144</v>
      </c>
      <c r="J70">
        <v>0</v>
      </c>
      <c r="K70">
        <v>0</v>
      </c>
      <c r="L70">
        <f>IF(Tabelle1[[#This Row],[RRP (EUR)]]&lt;50,1,0)</f>
        <v>0</v>
      </c>
      <c r="M70">
        <f>IF(AND(Tabelle1[[#This Row],[RRP (EUR)]]&gt;50,Tabelle1[[#This Row],[RRP (EUR)]]&lt;100),1,0)</f>
        <v>0</v>
      </c>
      <c r="N70">
        <f>IF(AND(Tabelle1[[#This Row],[RRP (EUR)]]&gt;100,Tabelle1[[#This Row],[RRP (EUR)]]&lt;200),1,0)</f>
        <v>0</v>
      </c>
      <c r="O70">
        <f>IF(AND(Tabelle1[[#This Row],[RRP (EUR)]]&gt;200,Tabelle1[[#This Row],[RRP (EUR)]]&lt;300),1,0)</f>
        <v>1</v>
      </c>
      <c r="P70">
        <f>IF(Tabelle1[[#This Row],[RRP (EUR)]]&gt;300,1,0)</f>
        <v>0</v>
      </c>
      <c r="Q70" s="1">
        <f>LEN(Tabelle1[[#This Row],[Number]])-2</f>
        <v>5</v>
      </c>
    </row>
    <row r="71" spans="1:17" x14ac:dyDescent="0.45">
      <c r="A71" s="1" t="s">
        <v>184</v>
      </c>
      <c r="B71" t="s">
        <v>185</v>
      </c>
      <c r="D71">
        <v>2023</v>
      </c>
      <c r="E71" t="s">
        <v>186</v>
      </c>
      <c r="G71">
        <v>4</v>
      </c>
      <c r="J71">
        <v>0</v>
      </c>
      <c r="K71">
        <v>0</v>
      </c>
      <c r="L71">
        <f>IF(Tabelle1[[#This Row],[RRP (EUR)]]&lt;50,1,0)</f>
        <v>1</v>
      </c>
      <c r="M71">
        <f>IF(AND(Tabelle1[[#This Row],[RRP (EUR)]]&gt;50,Tabelle1[[#This Row],[RRP (EUR)]]&lt;100),1,0)</f>
        <v>0</v>
      </c>
      <c r="N71">
        <f>IF(AND(Tabelle1[[#This Row],[RRP (EUR)]]&gt;100,Tabelle1[[#This Row],[RRP (EUR)]]&lt;200),1,0)</f>
        <v>0</v>
      </c>
      <c r="O71">
        <f>IF(AND(Tabelle1[[#This Row],[RRP (EUR)]]&gt;200,Tabelle1[[#This Row],[RRP (EUR)]]&lt;300),1,0)</f>
        <v>0</v>
      </c>
      <c r="P71">
        <f>IF(Tabelle1[[#This Row],[RRP (EUR)]]&gt;300,1,0)</f>
        <v>0</v>
      </c>
      <c r="Q71" s="1">
        <f>LEN(Tabelle1[[#This Row],[Number]])-2</f>
        <v>5</v>
      </c>
    </row>
    <row r="72" spans="1:17" x14ac:dyDescent="0.45">
      <c r="A72" s="1" t="s">
        <v>187</v>
      </c>
      <c r="B72" t="s">
        <v>185</v>
      </c>
      <c r="D72">
        <v>2023</v>
      </c>
      <c r="E72" t="s">
        <v>188</v>
      </c>
      <c r="G72">
        <v>61</v>
      </c>
      <c r="J72">
        <v>0</v>
      </c>
      <c r="K72">
        <v>0</v>
      </c>
      <c r="L72">
        <f>IF(Tabelle1[[#This Row],[RRP (EUR)]]&lt;50,1,0)</f>
        <v>1</v>
      </c>
      <c r="M72">
        <f>IF(AND(Tabelle1[[#This Row],[RRP (EUR)]]&gt;50,Tabelle1[[#This Row],[RRP (EUR)]]&lt;100),1,0)</f>
        <v>0</v>
      </c>
      <c r="N72">
        <f>IF(AND(Tabelle1[[#This Row],[RRP (EUR)]]&gt;100,Tabelle1[[#This Row],[RRP (EUR)]]&lt;200),1,0)</f>
        <v>0</v>
      </c>
      <c r="O72">
        <f>IF(AND(Tabelle1[[#This Row],[RRP (EUR)]]&gt;200,Tabelle1[[#This Row],[RRP (EUR)]]&lt;300),1,0)</f>
        <v>0</v>
      </c>
      <c r="P72">
        <f>IF(Tabelle1[[#This Row],[RRP (EUR)]]&gt;300,1,0)</f>
        <v>0</v>
      </c>
      <c r="Q72" s="1">
        <f>LEN(Tabelle1[[#This Row],[Number]])-2</f>
        <v>5</v>
      </c>
    </row>
    <row r="73" spans="1:17" x14ac:dyDescent="0.45">
      <c r="A73" s="1" t="s">
        <v>189</v>
      </c>
      <c r="B73" t="s">
        <v>190</v>
      </c>
      <c r="C73" s="1" t="s">
        <v>191</v>
      </c>
      <c r="D73">
        <v>2023</v>
      </c>
      <c r="E73" t="s">
        <v>192</v>
      </c>
      <c r="F73">
        <v>1</v>
      </c>
      <c r="G73">
        <v>46</v>
      </c>
      <c r="J73">
        <v>0</v>
      </c>
      <c r="K73">
        <v>0</v>
      </c>
      <c r="L73">
        <f>IF(Tabelle1[[#This Row],[RRP (EUR)]]&lt;50,1,0)</f>
        <v>1</v>
      </c>
      <c r="M73">
        <f>IF(AND(Tabelle1[[#This Row],[RRP (EUR)]]&gt;50,Tabelle1[[#This Row],[RRP (EUR)]]&lt;100),1,0)</f>
        <v>0</v>
      </c>
      <c r="N73">
        <f>IF(AND(Tabelle1[[#This Row],[RRP (EUR)]]&gt;100,Tabelle1[[#This Row],[RRP (EUR)]]&lt;200),1,0)</f>
        <v>0</v>
      </c>
      <c r="O73">
        <f>IF(AND(Tabelle1[[#This Row],[RRP (EUR)]]&gt;200,Tabelle1[[#This Row],[RRP (EUR)]]&lt;300),1,0)</f>
        <v>0</v>
      </c>
      <c r="P73">
        <f>IF(Tabelle1[[#This Row],[RRP (EUR)]]&gt;300,1,0)</f>
        <v>0</v>
      </c>
      <c r="Q73" s="1">
        <f>LEN(Tabelle1[[#This Row],[Number]])-2</f>
        <v>5</v>
      </c>
    </row>
    <row r="74" spans="1:17" x14ac:dyDescent="0.45">
      <c r="A74" s="1" t="s">
        <v>193</v>
      </c>
      <c r="B74" t="s">
        <v>190</v>
      </c>
      <c r="C74" s="1" t="s">
        <v>28</v>
      </c>
      <c r="D74">
        <v>2023</v>
      </c>
      <c r="E74" t="s">
        <v>194</v>
      </c>
      <c r="G74">
        <v>84</v>
      </c>
      <c r="J74">
        <v>0</v>
      </c>
      <c r="K74">
        <v>0</v>
      </c>
      <c r="L74">
        <f>IF(Tabelle1[[#This Row],[RRP (EUR)]]&lt;50,1,0)</f>
        <v>1</v>
      </c>
      <c r="M74">
        <f>IF(AND(Tabelle1[[#This Row],[RRP (EUR)]]&gt;50,Tabelle1[[#This Row],[RRP (EUR)]]&lt;100),1,0)</f>
        <v>0</v>
      </c>
      <c r="N74">
        <f>IF(AND(Tabelle1[[#This Row],[RRP (EUR)]]&gt;100,Tabelle1[[#This Row],[RRP (EUR)]]&lt;200),1,0)</f>
        <v>0</v>
      </c>
      <c r="O74">
        <f>IF(AND(Tabelle1[[#This Row],[RRP (EUR)]]&gt;200,Tabelle1[[#This Row],[RRP (EUR)]]&lt;300),1,0)</f>
        <v>0</v>
      </c>
      <c r="P74">
        <f>IF(Tabelle1[[#This Row],[RRP (EUR)]]&gt;300,1,0)</f>
        <v>0</v>
      </c>
      <c r="Q74" s="1">
        <f>LEN(Tabelle1[[#This Row],[Number]])-2</f>
        <v>5</v>
      </c>
    </row>
    <row r="75" spans="1:17" x14ac:dyDescent="0.45">
      <c r="A75" s="1" t="s">
        <v>195</v>
      </c>
      <c r="B75" t="s">
        <v>190</v>
      </c>
      <c r="C75" s="1" t="s">
        <v>196</v>
      </c>
      <c r="D75">
        <v>2023</v>
      </c>
      <c r="E75" t="s">
        <v>197</v>
      </c>
      <c r="F75">
        <v>1</v>
      </c>
      <c r="G75">
        <v>52</v>
      </c>
      <c r="J75">
        <v>0</v>
      </c>
      <c r="K75">
        <v>0</v>
      </c>
      <c r="L75">
        <f>IF(Tabelle1[[#This Row],[RRP (EUR)]]&lt;50,1,0)</f>
        <v>1</v>
      </c>
      <c r="M75">
        <f>IF(AND(Tabelle1[[#This Row],[RRP (EUR)]]&gt;50,Tabelle1[[#This Row],[RRP (EUR)]]&lt;100),1,0)</f>
        <v>0</v>
      </c>
      <c r="N75">
        <f>IF(AND(Tabelle1[[#This Row],[RRP (EUR)]]&gt;100,Tabelle1[[#This Row],[RRP (EUR)]]&lt;200),1,0)</f>
        <v>0</v>
      </c>
      <c r="O75">
        <f>IF(AND(Tabelle1[[#This Row],[RRP (EUR)]]&gt;200,Tabelle1[[#This Row],[RRP (EUR)]]&lt;300),1,0)</f>
        <v>0</v>
      </c>
      <c r="P75">
        <f>IF(Tabelle1[[#This Row],[RRP (EUR)]]&gt;300,1,0)</f>
        <v>0</v>
      </c>
      <c r="Q75" s="1">
        <f>LEN(Tabelle1[[#This Row],[Number]])-2</f>
        <v>5</v>
      </c>
    </row>
    <row r="76" spans="1:17" x14ac:dyDescent="0.45">
      <c r="A76" s="1" t="s">
        <v>198</v>
      </c>
      <c r="B76" t="s">
        <v>199</v>
      </c>
      <c r="C76" s="1" t="s">
        <v>200</v>
      </c>
      <c r="D76">
        <v>2023</v>
      </c>
      <c r="E76" t="s">
        <v>201</v>
      </c>
      <c r="F76">
        <v>1</v>
      </c>
      <c r="G76">
        <v>44</v>
      </c>
      <c r="J76">
        <v>0</v>
      </c>
      <c r="K76">
        <v>0</v>
      </c>
      <c r="L76">
        <f>IF(Tabelle1[[#This Row],[RRP (EUR)]]&lt;50,1,0)</f>
        <v>1</v>
      </c>
      <c r="M76">
        <f>IF(AND(Tabelle1[[#This Row],[RRP (EUR)]]&gt;50,Tabelle1[[#This Row],[RRP (EUR)]]&lt;100),1,0)</f>
        <v>0</v>
      </c>
      <c r="N76">
        <f>IF(AND(Tabelle1[[#This Row],[RRP (EUR)]]&gt;100,Tabelle1[[#This Row],[RRP (EUR)]]&lt;200),1,0)</f>
        <v>0</v>
      </c>
      <c r="O76">
        <f>IF(AND(Tabelle1[[#This Row],[RRP (EUR)]]&gt;200,Tabelle1[[#This Row],[RRP (EUR)]]&lt;300),1,0)</f>
        <v>0</v>
      </c>
      <c r="P76">
        <f>IF(Tabelle1[[#This Row],[RRP (EUR)]]&gt;300,1,0)</f>
        <v>0</v>
      </c>
      <c r="Q76" s="1">
        <f>LEN(Tabelle1[[#This Row],[Number]])-2</f>
        <v>5</v>
      </c>
    </row>
    <row r="77" spans="1:17" x14ac:dyDescent="0.45">
      <c r="A77" s="1" t="s">
        <v>202</v>
      </c>
      <c r="B77" t="s">
        <v>203</v>
      </c>
      <c r="C77" s="1" t="s">
        <v>204</v>
      </c>
      <c r="D77">
        <v>2023</v>
      </c>
      <c r="E77" t="s">
        <v>205</v>
      </c>
      <c r="G77">
        <v>94</v>
      </c>
      <c r="J77">
        <v>0</v>
      </c>
      <c r="K77">
        <v>0</v>
      </c>
      <c r="L77">
        <f>IF(Tabelle1[[#This Row],[RRP (EUR)]]&lt;50,1,0)</f>
        <v>1</v>
      </c>
      <c r="M77">
        <f>IF(AND(Tabelle1[[#This Row],[RRP (EUR)]]&gt;50,Tabelle1[[#This Row],[RRP (EUR)]]&lt;100),1,0)</f>
        <v>0</v>
      </c>
      <c r="N77">
        <f>IF(AND(Tabelle1[[#This Row],[RRP (EUR)]]&gt;100,Tabelle1[[#This Row],[RRP (EUR)]]&lt;200),1,0)</f>
        <v>0</v>
      </c>
      <c r="O77">
        <f>IF(AND(Tabelle1[[#This Row],[RRP (EUR)]]&gt;200,Tabelle1[[#This Row],[RRP (EUR)]]&lt;300),1,0)</f>
        <v>0</v>
      </c>
      <c r="P77">
        <f>IF(Tabelle1[[#This Row],[RRP (EUR)]]&gt;300,1,0)</f>
        <v>0</v>
      </c>
      <c r="Q77" s="1">
        <f>LEN(Tabelle1[[#This Row],[Number]])-2</f>
        <v>5</v>
      </c>
    </row>
    <row r="78" spans="1:17" x14ac:dyDescent="0.45">
      <c r="A78" s="1" t="s">
        <v>206</v>
      </c>
      <c r="B78" t="s">
        <v>207</v>
      </c>
      <c r="C78" s="1" t="s">
        <v>208</v>
      </c>
      <c r="D78">
        <v>2023</v>
      </c>
      <c r="E78" t="s">
        <v>209</v>
      </c>
      <c r="F78">
        <v>1</v>
      </c>
      <c r="G78">
        <v>36</v>
      </c>
      <c r="J78">
        <v>0</v>
      </c>
      <c r="K78">
        <v>0</v>
      </c>
      <c r="L78">
        <f>IF(Tabelle1[[#This Row],[RRP (EUR)]]&lt;50,1,0)</f>
        <v>1</v>
      </c>
      <c r="M78">
        <f>IF(AND(Tabelle1[[#This Row],[RRP (EUR)]]&gt;50,Tabelle1[[#This Row],[RRP (EUR)]]&lt;100),1,0)</f>
        <v>0</v>
      </c>
      <c r="N78">
        <f>IF(AND(Tabelle1[[#This Row],[RRP (EUR)]]&gt;100,Tabelle1[[#This Row],[RRP (EUR)]]&lt;200),1,0)</f>
        <v>0</v>
      </c>
      <c r="O78">
        <f>IF(AND(Tabelle1[[#This Row],[RRP (EUR)]]&gt;200,Tabelle1[[#This Row],[RRP (EUR)]]&lt;300),1,0)</f>
        <v>0</v>
      </c>
      <c r="P78">
        <f>IF(Tabelle1[[#This Row],[RRP (EUR)]]&gt;300,1,0)</f>
        <v>0</v>
      </c>
      <c r="Q78" s="1">
        <f>LEN(Tabelle1[[#This Row],[Number]])-2</f>
        <v>5</v>
      </c>
    </row>
    <row r="79" spans="1:17" x14ac:dyDescent="0.45">
      <c r="A79" s="1" t="s">
        <v>210</v>
      </c>
      <c r="B79" t="s">
        <v>207</v>
      </c>
      <c r="C79" s="1" t="s">
        <v>211</v>
      </c>
      <c r="D79">
        <v>2023</v>
      </c>
      <c r="E79" t="s">
        <v>212</v>
      </c>
      <c r="F79">
        <v>1</v>
      </c>
      <c r="G79">
        <v>24</v>
      </c>
      <c r="J79">
        <v>0</v>
      </c>
      <c r="K79">
        <v>0</v>
      </c>
      <c r="L79">
        <f>IF(Tabelle1[[#This Row],[RRP (EUR)]]&lt;50,1,0)</f>
        <v>1</v>
      </c>
      <c r="M79">
        <f>IF(AND(Tabelle1[[#This Row],[RRP (EUR)]]&gt;50,Tabelle1[[#This Row],[RRP (EUR)]]&lt;100),1,0)</f>
        <v>0</v>
      </c>
      <c r="N79">
        <f>IF(AND(Tabelle1[[#This Row],[RRP (EUR)]]&gt;100,Tabelle1[[#This Row],[RRP (EUR)]]&lt;200),1,0)</f>
        <v>0</v>
      </c>
      <c r="O79">
        <f>IF(AND(Tabelle1[[#This Row],[RRP (EUR)]]&gt;200,Tabelle1[[#This Row],[RRP (EUR)]]&lt;300),1,0)</f>
        <v>0</v>
      </c>
      <c r="P79">
        <f>IF(Tabelle1[[#This Row],[RRP (EUR)]]&gt;300,1,0)</f>
        <v>0</v>
      </c>
      <c r="Q79" s="1">
        <f>LEN(Tabelle1[[#This Row],[Number]])-2</f>
        <v>5</v>
      </c>
    </row>
    <row r="80" spans="1:17" x14ac:dyDescent="0.45">
      <c r="A80" s="1" t="s">
        <v>213</v>
      </c>
      <c r="B80" t="s">
        <v>207</v>
      </c>
      <c r="C80" s="1" t="s">
        <v>214</v>
      </c>
      <c r="D80">
        <v>2023</v>
      </c>
      <c r="E80" t="s">
        <v>215</v>
      </c>
      <c r="F80">
        <v>1</v>
      </c>
      <c r="G80">
        <v>44</v>
      </c>
      <c r="J80">
        <v>0</v>
      </c>
      <c r="K80">
        <v>0</v>
      </c>
      <c r="L80">
        <f>IF(Tabelle1[[#This Row],[RRP (EUR)]]&lt;50,1,0)</f>
        <v>1</v>
      </c>
      <c r="M80">
        <f>IF(AND(Tabelle1[[#This Row],[RRP (EUR)]]&gt;50,Tabelle1[[#This Row],[RRP (EUR)]]&lt;100),1,0)</f>
        <v>0</v>
      </c>
      <c r="N80">
        <f>IF(AND(Tabelle1[[#This Row],[RRP (EUR)]]&gt;100,Tabelle1[[#This Row],[RRP (EUR)]]&lt;200),1,0)</f>
        <v>0</v>
      </c>
      <c r="O80">
        <f>IF(AND(Tabelle1[[#This Row],[RRP (EUR)]]&gt;200,Tabelle1[[#This Row],[RRP (EUR)]]&lt;300),1,0)</f>
        <v>0</v>
      </c>
      <c r="P80">
        <f>IF(Tabelle1[[#This Row],[RRP (EUR)]]&gt;300,1,0)</f>
        <v>0</v>
      </c>
      <c r="Q80" s="1">
        <f>LEN(Tabelle1[[#This Row],[Number]])-2</f>
        <v>5</v>
      </c>
    </row>
    <row r="81" spans="1:17" x14ac:dyDescent="0.45">
      <c r="A81" s="1" t="s">
        <v>216</v>
      </c>
      <c r="B81" t="s">
        <v>129</v>
      </c>
      <c r="C81" s="1" t="s">
        <v>217</v>
      </c>
      <c r="D81">
        <v>2023</v>
      </c>
      <c r="E81" t="s">
        <v>218</v>
      </c>
      <c r="G81">
        <v>83</v>
      </c>
      <c r="J81">
        <v>0</v>
      </c>
      <c r="K81">
        <v>0</v>
      </c>
      <c r="L81">
        <f>IF(Tabelle1[[#This Row],[RRP (EUR)]]&lt;50,1,0)</f>
        <v>1</v>
      </c>
      <c r="M81">
        <f>IF(AND(Tabelle1[[#This Row],[RRP (EUR)]]&gt;50,Tabelle1[[#This Row],[RRP (EUR)]]&lt;100),1,0)</f>
        <v>0</v>
      </c>
      <c r="N81">
        <f>IF(AND(Tabelle1[[#This Row],[RRP (EUR)]]&gt;100,Tabelle1[[#This Row],[RRP (EUR)]]&lt;200),1,0)</f>
        <v>0</v>
      </c>
      <c r="O81">
        <f>IF(AND(Tabelle1[[#This Row],[RRP (EUR)]]&gt;200,Tabelle1[[#This Row],[RRP (EUR)]]&lt;300),1,0)</f>
        <v>0</v>
      </c>
      <c r="P81">
        <f>IF(Tabelle1[[#This Row],[RRP (EUR)]]&gt;300,1,0)</f>
        <v>0</v>
      </c>
      <c r="Q81" s="1">
        <f>LEN(Tabelle1[[#This Row],[Number]])-2</f>
        <v>5</v>
      </c>
    </row>
    <row r="82" spans="1:17" x14ac:dyDescent="0.45">
      <c r="A82" s="1" t="s">
        <v>219</v>
      </c>
      <c r="B82" t="s">
        <v>129</v>
      </c>
      <c r="C82" s="1" t="s">
        <v>220</v>
      </c>
      <c r="D82">
        <v>2023</v>
      </c>
      <c r="E82" t="s">
        <v>221</v>
      </c>
      <c r="G82">
        <v>58</v>
      </c>
      <c r="J82">
        <v>0</v>
      </c>
      <c r="K82">
        <v>0</v>
      </c>
      <c r="L82">
        <f>IF(Tabelle1[[#This Row],[RRP (EUR)]]&lt;50,1,0)</f>
        <v>1</v>
      </c>
      <c r="M82">
        <f>IF(AND(Tabelle1[[#This Row],[RRP (EUR)]]&gt;50,Tabelle1[[#This Row],[RRP (EUR)]]&lt;100),1,0)</f>
        <v>0</v>
      </c>
      <c r="N82">
        <f>IF(AND(Tabelle1[[#This Row],[RRP (EUR)]]&gt;100,Tabelle1[[#This Row],[RRP (EUR)]]&lt;200),1,0)</f>
        <v>0</v>
      </c>
      <c r="O82">
        <f>IF(AND(Tabelle1[[#This Row],[RRP (EUR)]]&gt;200,Tabelle1[[#This Row],[RRP (EUR)]]&lt;300),1,0)</f>
        <v>0</v>
      </c>
      <c r="P82">
        <f>IF(Tabelle1[[#This Row],[RRP (EUR)]]&gt;300,1,0)</f>
        <v>0</v>
      </c>
      <c r="Q82" s="1">
        <f>LEN(Tabelle1[[#This Row],[Number]])-2</f>
        <v>5</v>
      </c>
    </row>
    <row r="83" spans="1:17" x14ac:dyDescent="0.45">
      <c r="A83" s="1" t="s">
        <v>222</v>
      </c>
      <c r="B83" t="s">
        <v>129</v>
      </c>
      <c r="C83" s="1" t="s">
        <v>220</v>
      </c>
      <c r="D83">
        <v>2023</v>
      </c>
      <c r="E83" t="s">
        <v>223</v>
      </c>
      <c r="G83">
        <v>61</v>
      </c>
      <c r="J83">
        <v>0</v>
      </c>
      <c r="K83">
        <v>0</v>
      </c>
      <c r="L83">
        <f>IF(Tabelle1[[#This Row],[RRP (EUR)]]&lt;50,1,0)</f>
        <v>1</v>
      </c>
      <c r="M83">
        <f>IF(AND(Tabelle1[[#This Row],[RRP (EUR)]]&gt;50,Tabelle1[[#This Row],[RRP (EUR)]]&lt;100),1,0)</f>
        <v>0</v>
      </c>
      <c r="N83">
        <f>IF(AND(Tabelle1[[#This Row],[RRP (EUR)]]&gt;100,Tabelle1[[#This Row],[RRP (EUR)]]&lt;200),1,0)</f>
        <v>0</v>
      </c>
      <c r="O83">
        <f>IF(AND(Tabelle1[[#This Row],[RRP (EUR)]]&gt;200,Tabelle1[[#This Row],[RRP (EUR)]]&lt;300),1,0)</f>
        <v>0</v>
      </c>
      <c r="P83">
        <f>IF(Tabelle1[[#This Row],[RRP (EUR)]]&gt;300,1,0)</f>
        <v>0</v>
      </c>
      <c r="Q83" s="1">
        <f>LEN(Tabelle1[[#This Row],[Number]])-2</f>
        <v>5</v>
      </c>
    </row>
    <row r="84" spans="1:17" x14ac:dyDescent="0.45">
      <c r="A84" s="1" t="s">
        <v>224</v>
      </c>
      <c r="B84" t="s">
        <v>129</v>
      </c>
      <c r="C84" s="1" t="s">
        <v>28</v>
      </c>
      <c r="D84">
        <v>2023</v>
      </c>
      <c r="E84" t="s">
        <v>225</v>
      </c>
      <c r="G84">
        <v>59</v>
      </c>
      <c r="J84">
        <v>0</v>
      </c>
      <c r="K84">
        <v>0</v>
      </c>
      <c r="L84">
        <f>IF(Tabelle1[[#This Row],[RRP (EUR)]]&lt;50,1,0)</f>
        <v>1</v>
      </c>
      <c r="M84">
        <f>IF(AND(Tabelle1[[#This Row],[RRP (EUR)]]&gt;50,Tabelle1[[#This Row],[RRP (EUR)]]&lt;100),1,0)</f>
        <v>0</v>
      </c>
      <c r="N84">
        <f>IF(AND(Tabelle1[[#This Row],[RRP (EUR)]]&gt;100,Tabelle1[[#This Row],[RRP (EUR)]]&lt;200),1,0)</f>
        <v>0</v>
      </c>
      <c r="O84">
        <f>IF(AND(Tabelle1[[#This Row],[RRP (EUR)]]&gt;200,Tabelle1[[#This Row],[RRP (EUR)]]&lt;300),1,0)</f>
        <v>0</v>
      </c>
      <c r="P84">
        <f>IF(Tabelle1[[#This Row],[RRP (EUR)]]&gt;300,1,0)</f>
        <v>0</v>
      </c>
      <c r="Q84" s="1">
        <f>LEN(Tabelle1[[#This Row],[Number]])-2</f>
        <v>5</v>
      </c>
    </row>
    <row r="85" spans="1:17" x14ac:dyDescent="0.45">
      <c r="A85" s="1" t="s">
        <v>226</v>
      </c>
      <c r="B85" t="s">
        <v>129</v>
      </c>
      <c r="C85" s="1" t="s">
        <v>220</v>
      </c>
      <c r="D85">
        <v>2023</v>
      </c>
      <c r="E85" t="s">
        <v>227</v>
      </c>
      <c r="G85">
        <v>78</v>
      </c>
      <c r="J85">
        <v>0</v>
      </c>
      <c r="K85">
        <v>0</v>
      </c>
      <c r="L85">
        <f>IF(Tabelle1[[#This Row],[RRP (EUR)]]&lt;50,1,0)</f>
        <v>1</v>
      </c>
      <c r="M85">
        <f>IF(AND(Tabelle1[[#This Row],[RRP (EUR)]]&gt;50,Tabelle1[[#This Row],[RRP (EUR)]]&lt;100),1,0)</f>
        <v>0</v>
      </c>
      <c r="N85">
        <f>IF(AND(Tabelle1[[#This Row],[RRP (EUR)]]&gt;100,Tabelle1[[#This Row],[RRP (EUR)]]&lt;200),1,0)</f>
        <v>0</v>
      </c>
      <c r="O85">
        <f>IF(AND(Tabelle1[[#This Row],[RRP (EUR)]]&gt;200,Tabelle1[[#This Row],[RRP (EUR)]]&lt;300),1,0)</f>
        <v>0</v>
      </c>
      <c r="P85">
        <f>IF(Tabelle1[[#This Row],[RRP (EUR)]]&gt;300,1,0)</f>
        <v>0</v>
      </c>
      <c r="Q85" s="1">
        <f>LEN(Tabelle1[[#This Row],[Number]])-2</f>
        <v>5</v>
      </c>
    </row>
    <row r="86" spans="1:17" x14ac:dyDescent="0.45">
      <c r="A86" s="1" t="s">
        <v>228</v>
      </c>
      <c r="B86" t="s">
        <v>229</v>
      </c>
      <c r="C86" s="1" t="s">
        <v>230</v>
      </c>
      <c r="D86">
        <v>2023</v>
      </c>
      <c r="E86" t="s">
        <v>231</v>
      </c>
      <c r="F86">
        <v>1</v>
      </c>
      <c r="G86">
        <v>47</v>
      </c>
      <c r="J86">
        <v>0</v>
      </c>
      <c r="K86">
        <v>0</v>
      </c>
      <c r="L86">
        <f>IF(Tabelle1[[#This Row],[RRP (EUR)]]&lt;50,1,0)</f>
        <v>1</v>
      </c>
      <c r="M86">
        <f>IF(AND(Tabelle1[[#This Row],[RRP (EUR)]]&gt;50,Tabelle1[[#This Row],[RRP (EUR)]]&lt;100),1,0)</f>
        <v>0</v>
      </c>
      <c r="N86">
        <f>IF(AND(Tabelle1[[#This Row],[RRP (EUR)]]&gt;100,Tabelle1[[#This Row],[RRP (EUR)]]&lt;200),1,0)</f>
        <v>0</v>
      </c>
      <c r="O86">
        <f>IF(AND(Tabelle1[[#This Row],[RRP (EUR)]]&gt;200,Tabelle1[[#This Row],[RRP (EUR)]]&lt;300),1,0)</f>
        <v>0</v>
      </c>
      <c r="P86">
        <f>IF(Tabelle1[[#This Row],[RRP (EUR)]]&gt;300,1,0)</f>
        <v>0</v>
      </c>
      <c r="Q86" s="1">
        <f>LEN(Tabelle1[[#This Row],[Number]])-2</f>
        <v>5</v>
      </c>
    </row>
    <row r="87" spans="1:17" x14ac:dyDescent="0.45">
      <c r="A87" s="1" t="s">
        <v>232</v>
      </c>
      <c r="B87" t="s">
        <v>146</v>
      </c>
      <c r="C87" s="1" t="s">
        <v>147</v>
      </c>
      <c r="D87">
        <v>2023</v>
      </c>
      <c r="E87" t="s">
        <v>233</v>
      </c>
      <c r="F87">
        <v>2</v>
      </c>
      <c r="G87">
        <v>45</v>
      </c>
      <c r="J87">
        <v>0</v>
      </c>
      <c r="K87">
        <v>0</v>
      </c>
      <c r="L87">
        <f>IF(Tabelle1[[#This Row],[RRP (EUR)]]&lt;50,1,0)</f>
        <v>1</v>
      </c>
      <c r="M87">
        <f>IF(AND(Tabelle1[[#This Row],[RRP (EUR)]]&gt;50,Tabelle1[[#This Row],[RRP (EUR)]]&lt;100),1,0)</f>
        <v>0</v>
      </c>
      <c r="N87">
        <f>IF(AND(Tabelle1[[#This Row],[RRP (EUR)]]&gt;100,Tabelle1[[#This Row],[RRP (EUR)]]&lt;200),1,0)</f>
        <v>0</v>
      </c>
      <c r="O87">
        <f>IF(AND(Tabelle1[[#This Row],[RRP (EUR)]]&gt;200,Tabelle1[[#This Row],[RRP (EUR)]]&lt;300),1,0)</f>
        <v>0</v>
      </c>
      <c r="P87">
        <f>IF(Tabelle1[[#This Row],[RRP (EUR)]]&gt;300,1,0)</f>
        <v>0</v>
      </c>
      <c r="Q87" s="1">
        <f>LEN(Tabelle1[[#This Row],[Number]])-2</f>
        <v>5</v>
      </c>
    </row>
    <row r="88" spans="1:17" x14ac:dyDescent="0.45">
      <c r="A88" s="1" t="s">
        <v>234</v>
      </c>
      <c r="B88" t="s">
        <v>68</v>
      </c>
      <c r="D88">
        <v>2023</v>
      </c>
      <c r="E88" t="s">
        <v>235</v>
      </c>
      <c r="G88">
        <v>9</v>
      </c>
      <c r="J88">
        <v>0</v>
      </c>
      <c r="K88">
        <v>0</v>
      </c>
      <c r="L88">
        <f>IF(Tabelle1[[#This Row],[RRP (EUR)]]&lt;50,1,0)</f>
        <v>1</v>
      </c>
      <c r="M88">
        <f>IF(AND(Tabelle1[[#This Row],[RRP (EUR)]]&gt;50,Tabelle1[[#This Row],[RRP (EUR)]]&lt;100),1,0)</f>
        <v>0</v>
      </c>
      <c r="N88">
        <f>IF(AND(Tabelle1[[#This Row],[RRP (EUR)]]&gt;100,Tabelle1[[#This Row],[RRP (EUR)]]&lt;200),1,0)</f>
        <v>0</v>
      </c>
      <c r="O88">
        <f>IF(AND(Tabelle1[[#This Row],[RRP (EUR)]]&gt;200,Tabelle1[[#This Row],[RRP (EUR)]]&lt;300),1,0)</f>
        <v>0</v>
      </c>
      <c r="P88">
        <f>IF(Tabelle1[[#This Row],[RRP (EUR)]]&gt;300,1,0)</f>
        <v>0</v>
      </c>
      <c r="Q88" s="1">
        <f>LEN(Tabelle1[[#This Row],[Number]])-2</f>
        <v>5</v>
      </c>
    </row>
    <row r="89" spans="1:17" x14ac:dyDescent="0.45">
      <c r="A89" s="1" t="s">
        <v>236</v>
      </c>
      <c r="B89" t="s">
        <v>237</v>
      </c>
      <c r="C89" s="1" t="s">
        <v>238</v>
      </c>
      <c r="D89">
        <v>2023</v>
      </c>
      <c r="E89" t="s">
        <v>239</v>
      </c>
      <c r="G89">
        <v>70</v>
      </c>
      <c r="J89">
        <v>0</v>
      </c>
      <c r="K89">
        <v>0</v>
      </c>
      <c r="L89">
        <f>IF(Tabelle1[[#This Row],[RRP (EUR)]]&lt;50,1,0)</f>
        <v>1</v>
      </c>
      <c r="M89">
        <f>IF(AND(Tabelle1[[#This Row],[RRP (EUR)]]&gt;50,Tabelle1[[#This Row],[RRP (EUR)]]&lt;100),1,0)</f>
        <v>0</v>
      </c>
      <c r="N89">
        <f>IF(AND(Tabelle1[[#This Row],[RRP (EUR)]]&gt;100,Tabelle1[[#This Row],[RRP (EUR)]]&lt;200),1,0)</f>
        <v>0</v>
      </c>
      <c r="O89">
        <f>IF(AND(Tabelle1[[#This Row],[RRP (EUR)]]&gt;200,Tabelle1[[#This Row],[RRP (EUR)]]&lt;300),1,0)</f>
        <v>0</v>
      </c>
      <c r="P89">
        <f>IF(Tabelle1[[#This Row],[RRP (EUR)]]&gt;300,1,0)</f>
        <v>0</v>
      </c>
      <c r="Q89" s="1">
        <f>LEN(Tabelle1[[#This Row],[Number]])-2</f>
        <v>5</v>
      </c>
    </row>
    <row r="90" spans="1:17" x14ac:dyDescent="0.45">
      <c r="A90" s="1" t="s">
        <v>240</v>
      </c>
      <c r="B90" t="s">
        <v>237</v>
      </c>
      <c r="C90" s="1" t="s">
        <v>241</v>
      </c>
      <c r="D90">
        <v>2023</v>
      </c>
      <c r="E90" t="s">
        <v>242</v>
      </c>
      <c r="F90">
        <v>2</v>
      </c>
      <c r="G90">
        <v>47</v>
      </c>
      <c r="J90">
        <v>0</v>
      </c>
      <c r="K90">
        <v>0</v>
      </c>
      <c r="L90">
        <f>IF(Tabelle1[[#This Row],[RRP (EUR)]]&lt;50,1,0)</f>
        <v>1</v>
      </c>
      <c r="M90">
        <f>IF(AND(Tabelle1[[#This Row],[RRP (EUR)]]&gt;50,Tabelle1[[#This Row],[RRP (EUR)]]&lt;100),1,0)</f>
        <v>0</v>
      </c>
      <c r="N90">
        <f>IF(AND(Tabelle1[[#This Row],[RRP (EUR)]]&gt;100,Tabelle1[[#This Row],[RRP (EUR)]]&lt;200),1,0)</f>
        <v>0</v>
      </c>
      <c r="O90">
        <f>IF(AND(Tabelle1[[#This Row],[RRP (EUR)]]&gt;200,Tabelle1[[#This Row],[RRP (EUR)]]&lt;300),1,0)</f>
        <v>0</v>
      </c>
      <c r="P90">
        <f>IF(Tabelle1[[#This Row],[RRP (EUR)]]&gt;300,1,0)</f>
        <v>0</v>
      </c>
      <c r="Q90" s="1">
        <f>LEN(Tabelle1[[#This Row],[Number]])-2</f>
        <v>5</v>
      </c>
    </row>
    <row r="91" spans="1:17" x14ac:dyDescent="0.45">
      <c r="A91" s="1" t="s">
        <v>243</v>
      </c>
      <c r="B91" t="s">
        <v>244</v>
      </c>
      <c r="C91" s="1" t="s">
        <v>28</v>
      </c>
      <c r="D91">
        <v>2023</v>
      </c>
      <c r="E91" t="s">
        <v>245</v>
      </c>
      <c r="F91">
        <v>1</v>
      </c>
      <c r="G91">
        <v>55</v>
      </c>
      <c r="J91">
        <v>0</v>
      </c>
      <c r="K91">
        <v>0</v>
      </c>
      <c r="L91">
        <f>IF(Tabelle1[[#This Row],[RRP (EUR)]]&lt;50,1,0)</f>
        <v>1</v>
      </c>
      <c r="M91">
        <f>IF(AND(Tabelle1[[#This Row],[RRP (EUR)]]&gt;50,Tabelle1[[#This Row],[RRP (EUR)]]&lt;100),1,0)</f>
        <v>0</v>
      </c>
      <c r="N91">
        <f>IF(AND(Tabelle1[[#This Row],[RRP (EUR)]]&gt;100,Tabelle1[[#This Row],[RRP (EUR)]]&lt;200),1,0)</f>
        <v>0</v>
      </c>
      <c r="O91">
        <f>IF(AND(Tabelle1[[#This Row],[RRP (EUR)]]&gt;200,Tabelle1[[#This Row],[RRP (EUR)]]&lt;300),1,0)</f>
        <v>0</v>
      </c>
      <c r="P91">
        <f>IF(Tabelle1[[#This Row],[RRP (EUR)]]&gt;300,1,0)</f>
        <v>0</v>
      </c>
      <c r="Q91" s="1">
        <f>LEN(Tabelle1[[#This Row],[Number]])-2</f>
        <v>5</v>
      </c>
    </row>
    <row r="92" spans="1:17" x14ac:dyDescent="0.45">
      <c r="A92" s="1" t="s">
        <v>246</v>
      </c>
      <c r="B92" t="s">
        <v>60</v>
      </c>
      <c r="C92" s="1" t="s">
        <v>247</v>
      </c>
      <c r="D92">
        <v>2023</v>
      </c>
      <c r="E92" t="s">
        <v>248</v>
      </c>
      <c r="F92">
        <v>1</v>
      </c>
      <c r="G92">
        <v>44</v>
      </c>
      <c r="J92">
        <v>0</v>
      </c>
      <c r="K92">
        <v>0</v>
      </c>
      <c r="L92">
        <f>IF(Tabelle1[[#This Row],[RRP (EUR)]]&lt;50,1,0)</f>
        <v>1</v>
      </c>
      <c r="M92">
        <f>IF(AND(Tabelle1[[#This Row],[RRP (EUR)]]&gt;50,Tabelle1[[#This Row],[RRP (EUR)]]&lt;100),1,0)</f>
        <v>0</v>
      </c>
      <c r="N92">
        <f>IF(AND(Tabelle1[[#This Row],[RRP (EUR)]]&gt;100,Tabelle1[[#This Row],[RRP (EUR)]]&lt;200),1,0)</f>
        <v>0</v>
      </c>
      <c r="O92">
        <f>IF(AND(Tabelle1[[#This Row],[RRP (EUR)]]&gt;200,Tabelle1[[#This Row],[RRP (EUR)]]&lt;300),1,0)</f>
        <v>0</v>
      </c>
      <c r="P92">
        <f>IF(Tabelle1[[#This Row],[RRP (EUR)]]&gt;300,1,0)</f>
        <v>0</v>
      </c>
      <c r="Q92" s="1">
        <f>LEN(Tabelle1[[#This Row],[Number]])-2</f>
        <v>5</v>
      </c>
    </row>
    <row r="93" spans="1:17" x14ac:dyDescent="0.45">
      <c r="A93" s="1" t="s">
        <v>249</v>
      </c>
      <c r="B93" t="s">
        <v>250</v>
      </c>
      <c r="C93" s="1" t="s">
        <v>251</v>
      </c>
      <c r="D93">
        <v>2023</v>
      </c>
      <c r="E93" t="s">
        <v>252</v>
      </c>
      <c r="F93">
        <v>1</v>
      </c>
      <c r="G93">
        <v>40</v>
      </c>
      <c r="J93">
        <v>0</v>
      </c>
      <c r="K93">
        <v>0</v>
      </c>
      <c r="L93">
        <f>IF(Tabelle1[[#This Row],[RRP (EUR)]]&lt;50,1,0)</f>
        <v>1</v>
      </c>
      <c r="M93">
        <f>IF(AND(Tabelle1[[#This Row],[RRP (EUR)]]&gt;50,Tabelle1[[#This Row],[RRP (EUR)]]&lt;100),1,0)</f>
        <v>0</v>
      </c>
      <c r="N93">
        <f>IF(AND(Tabelle1[[#This Row],[RRP (EUR)]]&gt;100,Tabelle1[[#This Row],[RRP (EUR)]]&lt;200),1,0)</f>
        <v>0</v>
      </c>
      <c r="O93">
        <f>IF(AND(Tabelle1[[#This Row],[RRP (EUR)]]&gt;200,Tabelle1[[#This Row],[RRP (EUR)]]&lt;300),1,0)</f>
        <v>0</v>
      </c>
      <c r="P93">
        <f>IF(Tabelle1[[#This Row],[RRP (EUR)]]&gt;300,1,0)</f>
        <v>0</v>
      </c>
      <c r="Q93" s="1">
        <f>LEN(Tabelle1[[#This Row],[Number]])-2</f>
        <v>5</v>
      </c>
    </row>
    <row r="94" spans="1:17" x14ac:dyDescent="0.45">
      <c r="A94" s="1" t="s">
        <v>253</v>
      </c>
      <c r="B94" t="s">
        <v>254</v>
      </c>
      <c r="C94" s="1" t="s">
        <v>255</v>
      </c>
      <c r="D94">
        <v>2023</v>
      </c>
      <c r="E94" t="s">
        <v>256</v>
      </c>
      <c r="G94">
        <v>87</v>
      </c>
      <c r="J94">
        <v>0</v>
      </c>
      <c r="K94">
        <v>0</v>
      </c>
      <c r="L94">
        <f>IF(Tabelle1[[#This Row],[RRP (EUR)]]&lt;50,1,0)</f>
        <v>1</v>
      </c>
      <c r="M94">
        <f>IF(AND(Tabelle1[[#This Row],[RRP (EUR)]]&gt;50,Tabelle1[[#This Row],[RRP (EUR)]]&lt;100),1,0)</f>
        <v>0</v>
      </c>
      <c r="N94">
        <f>IF(AND(Tabelle1[[#This Row],[RRP (EUR)]]&gt;100,Tabelle1[[#This Row],[RRP (EUR)]]&lt;200),1,0)</f>
        <v>0</v>
      </c>
      <c r="O94">
        <f>IF(AND(Tabelle1[[#This Row],[RRP (EUR)]]&gt;200,Tabelle1[[#This Row],[RRP (EUR)]]&lt;300),1,0)</f>
        <v>0</v>
      </c>
      <c r="P94">
        <f>IF(Tabelle1[[#This Row],[RRP (EUR)]]&gt;300,1,0)</f>
        <v>0</v>
      </c>
      <c r="Q94" s="1">
        <f>LEN(Tabelle1[[#This Row],[Number]])-2</f>
        <v>5</v>
      </c>
    </row>
    <row r="95" spans="1:17" x14ac:dyDescent="0.45">
      <c r="A95" s="1" t="s">
        <v>257</v>
      </c>
      <c r="B95" t="s">
        <v>258</v>
      </c>
      <c r="D95">
        <v>2023</v>
      </c>
      <c r="E95" t="s">
        <v>259</v>
      </c>
      <c r="G95">
        <v>78</v>
      </c>
      <c r="J95">
        <v>0</v>
      </c>
      <c r="K95">
        <v>0</v>
      </c>
      <c r="L95">
        <f>IF(Tabelle1[[#This Row],[RRP (EUR)]]&lt;50,1,0)</f>
        <v>1</v>
      </c>
      <c r="M95">
        <f>IF(AND(Tabelle1[[#This Row],[RRP (EUR)]]&gt;50,Tabelle1[[#This Row],[RRP (EUR)]]&lt;100),1,0)</f>
        <v>0</v>
      </c>
      <c r="N95">
        <f>IF(AND(Tabelle1[[#This Row],[RRP (EUR)]]&gt;100,Tabelle1[[#This Row],[RRP (EUR)]]&lt;200),1,0)</f>
        <v>0</v>
      </c>
      <c r="O95">
        <f>IF(AND(Tabelle1[[#This Row],[RRP (EUR)]]&gt;200,Tabelle1[[#This Row],[RRP (EUR)]]&lt;300),1,0)</f>
        <v>0</v>
      </c>
      <c r="P95">
        <f>IF(Tabelle1[[#This Row],[RRP (EUR)]]&gt;300,1,0)</f>
        <v>0</v>
      </c>
      <c r="Q95" s="1">
        <f>LEN(Tabelle1[[#This Row],[Number]])-2</f>
        <v>5</v>
      </c>
    </row>
    <row r="96" spans="1:17" x14ac:dyDescent="0.45">
      <c r="A96" s="1" t="s">
        <v>260</v>
      </c>
      <c r="B96" t="s">
        <v>261</v>
      </c>
      <c r="C96" s="1" t="s">
        <v>262</v>
      </c>
      <c r="D96">
        <v>2023</v>
      </c>
      <c r="E96" t="s">
        <v>263</v>
      </c>
      <c r="G96">
        <v>66</v>
      </c>
      <c r="J96">
        <v>0</v>
      </c>
      <c r="K96">
        <v>0</v>
      </c>
      <c r="L96">
        <f>IF(Tabelle1[[#This Row],[RRP (EUR)]]&lt;50,1,0)</f>
        <v>1</v>
      </c>
      <c r="M96">
        <f>IF(AND(Tabelle1[[#This Row],[RRP (EUR)]]&gt;50,Tabelle1[[#This Row],[RRP (EUR)]]&lt;100),1,0)</f>
        <v>0</v>
      </c>
      <c r="N96">
        <f>IF(AND(Tabelle1[[#This Row],[RRP (EUR)]]&gt;100,Tabelle1[[#This Row],[RRP (EUR)]]&lt;200),1,0)</f>
        <v>0</v>
      </c>
      <c r="O96">
        <f>IF(AND(Tabelle1[[#This Row],[RRP (EUR)]]&gt;200,Tabelle1[[#This Row],[RRP (EUR)]]&lt;300),1,0)</f>
        <v>0</v>
      </c>
      <c r="P96">
        <f>IF(Tabelle1[[#This Row],[RRP (EUR)]]&gt;300,1,0)</f>
        <v>0</v>
      </c>
      <c r="Q96" s="1">
        <f>LEN(Tabelle1[[#This Row],[Number]])-2</f>
        <v>5</v>
      </c>
    </row>
    <row r="97" spans="1:17" x14ac:dyDescent="0.45">
      <c r="A97" s="1" t="s">
        <v>264</v>
      </c>
      <c r="B97" t="s">
        <v>265</v>
      </c>
      <c r="C97" s="1" t="s">
        <v>266</v>
      </c>
      <c r="D97">
        <v>2023</v>
      </c>
      <c r="E97" t="s">
        <v>267</v>
      </c>
      <c r="G97">
        <v>95</v>
      </c>
      <c r="J97">
        <v>0</v>
      </c>
      <c r="K97">
        <v>0</v>
      </c>
      <c r="L97">
        <f>IF(Tabelle1[[#This Row],[RRP (EUR)]]&lt;50,1,0)</f>
        <v>1</v>
      </c>
      <c r="M97">
        <f>IF(AND(Tabelle1[[#This Row],[RRP (EUR)]]&gt;50,Tabelle1[[#This Row],[RRP (EUR)]]&lt;100),1,0)</f>
        <v>0</v>
      </c>
      <c r="N97">
        <f>IF(AND(Tabelle1[[#This Row],[RRP (EUR)]]&gt;100,Tabelle1[[#This Row],[RRP (EUR)]]&lt;200),1,0)</f>
        <v>0</v>
      </c>
      <c r="O97">
        <f>IF(AND(Tabelle1[[#This Row],[RRP (EUR)]]&gt;200,Tabelle1[[#This Row],[RRP (EUR)]]&lt;300),1,0)</f>
        <v>0</v>
      </c>
      <c r="P97">
        <f>IF(Tabelle1[[#This Row],[RRP (EUR)]]&gt;300,1,0)</f>
        <v>0</v>
      </c>
      <c r="Q97" s="1">
        <f>LEN(Tabelle1[[#This Row],[Number]])-2</f>
        <v>5</v>
      </c>
    </row>
    <row r="98" spans="1:17" x14ac:dyDescent="0.45">
      <c r="A98" s="1" t="s">
        <v>268</v>
      </c>
      <c r="B98" t="s">
        <v>129</v>
      </c>
      <c r="C98" s="1" t="s">
        <v>217</v>
      </c>
      <c r="D98">
        <v>2023</v>
      </c>
      <c r="E98" t="s">
        <v>269</v>
      </c>
      <c r="G98">
        <v>258</v>
      </c>
      <c r="H98" s="1">
        <v>19.989999999999998</v>
      </c>
      <c r="J98">
        <v>0</v>
      </c>
      <c r="K98">
        <v>0</v>
      </c>
      <c r="L98">
        <f>IF(Tabelle1[[#This Row],[RRP (EUR)]]&lt;50,1,0)</f>
        <v>1</v>
      </c>
      <c r="M98">
        <f>IF(AND(Tabelle1[[#This Row],[RRP (EUR)]]&gt;50,Tabelle1[[#This Row],[RRP (EUR)]]&lt;100),1,0)</f>
        <v>0</v>
      </c>
      <c r="N98">
        <f>IF(AND(Tabelle1[[#This Row],[RRP (EUR)]]&gt;100,Tabelle1[[#This Row],[RRP (EUR)]]&lt;200),1,0)</f>
        <v>0</v>
      </c>
      <c r="O98">
        <f>IF(AND(Tabelle1[[#This Row],[RRP (EUR)]]&gt;200,Tabelle1[[#This Row],[RRP (EUR)]]&lt;300),1,0)</f>
        <v>0</v>
      </c>
      <c r="P98">
        <f>IF(Tabelle1[[#This Row],[RRP (EUR)]]&gt;300,1,0)</f>
        <v>0</v>
      </c>
      <c r="Q98" s="1">
        <f>LEN(Tabelle1[[#This Row],[Number]])-2</f>
        <v>5</v>
      </c>
    </row>
    <row r="99" spans="1:17" x14ac:dyDescent="0.45">
      <c r="A99" s="1" t="s">
        <v>270</v>
      </c>
      <c r="B99" t="s">
        <v>129</v>
      </c>
      <c r="C99" s="1" t="s">
        <v>217</v>
      </c>
      <c r="D99">
        <v>2023</v>
      </c>
      <c r="E99" t="s">
        <v>135</v>
      </c>
      <c r="G99">
        <v>144</v>
      </c>
      <c r="H99" s="1">
        <v>9.99</v>
      </c>
      <c r="J99">
        <v>0</v>
      </c>
      <c r="K99">
        <v>0</v>
      </c>
      <c r="L99">
        <f>IF(Tabelle1[[#This Row],[RRP (EUR)]]&lt;50,1,0)</f>
        <v>1</v>
      </c>
      <c r="M99">
        <f>IF(AND(Tabelle1[[#This Row],[RRP (EUR)]]&gt;50,Tabelle1[[#This Row],[RRP (EUR)]]&lt;100),1,0)</f>
        <v>0</v>
      </c>
      <c r="N99">
        <f>IF(AND(Tabelle1[[#This Row],[RRP (EUR)]]&gt;100,Tabelle1[[#This Row],[RRP (EUR)]]&lt;200),1,0)</f>
        <v>0</v>
      </c>
      <c r="O99">
        <f>IF(AND(Tabelle1[[#This Row],[RRP (EUR)]]&gt;200,Tabelle1[[#This Row],[RRP (EUR)]]&lt;300),1,0)</f>
        <v>0</v>
      </c>
      <c r="P99">
        <f>IF(Tabelle1[[#This Row],[RRP (EUR)]]&gt;300,1,0)</f>
        <v>0</v>
      </c>
      <c r="Q99" s="1">
        <f>LEN(Tabelle1[[#This Row],[Number]])-2</f>
        <v>5</v>
      </c>
    </row>
    <row r="100" spans="1:17" x14ac:dyDescent="0.45">
      <c r="A100" s="1" t="s">
        <v>271</v>
      </c>
      <c r="B100" t="s">
        <v>129</v>
      </c>
      <c r="C100" s="1" t="s">
        <v>217</v>
      </c>
      <c r="D100">
        <v>2023</v>
      </c>
      <c r="E100" t="s">
        <v>272</v>
      </c>
      <c r="G100">
        <v>128</v>
      </c>
      <c r="H100" s="1">
        <v>14.99</v>
      </c>
      <c r="J100">
        <v>0</v>
      </c>
      <c r="K100">
        <v>0</v>
      </c>
      <c r="L100">
        <f>IF(Tabelle1[[#This Row],[RRP (EUR)]]&lt;50,1,0)</f>
        <v>1</v>
      </c>
      <c r="M100">
        <f>IF(AND(Tabelle1[[#This Row],[RRP (EUR)]]&gt;50,Tabelle1[[#This Row],[RRP (EUR)]]&lt;100),1,0)</f>
        <v>0</v>
      </c>
      <c r="N100">
        <f>IF(AND(Tabelle1[[#This Row],[RRP (EUR)]]&gt;100,Tabelle1[[#This Row],[RRP (EUR)]]&lt;200),1,0)</f>
        <v>0</v>
      </c>
      <c r="O100">
        <f>IF(AND(Tabelle1[[#This Row],[RRP (EUR)]]&gt;200,Tabelle1[[#This Row],[RRP (EUR)]]&lt;300),1,0)</f>
        <v>0</v>
      </c>
      <c r="P100">
        <f>IF(Tabelle1[[#This Row],[RRP (EUR)]]&gt;300,1,0)</f>
        <v>0</v>
      </c>
      <c r="Q100" s="1">
        <f>LEN(Tabelle1[[#This Row],[Number]])-2</f>
        <v>5</v>
      </c>
    </row>
    <row r="101" spans="1:17" x14ac:dyDescent="0.45">
      <c r="A101" s="1" t="s">
        <v>273</v>
      </c>
      <c r="B101" t="s">
        <v>129</v>
      </c>
      <c r="C101" s="1" t="s">
        <v>217</v>
      </c>
      <c r="D101">
        <v>2023</v>
      </c>
      <c r="E101" t="s">
        <v>274</v>
      </c>
      <c r="G101">
        <v>253</v>
      </c>
      <c r="H101" s="1">
        <v>24.99</v>
      </c>
      <c r="J101">
        <v>0</v>
      </c>
      <c r="K101">
        <v>0</v>
      </c>
      <c r="L101">
        <f>IF(Tabelle1[[#This Row],[RRP (EUR)]]&lt;50,1,0)</f>
        <v>1</v>
      </c>
      <c r="M101">
        <f>IF(AND(Tabelle1[[#This Row],[RRP (EUR)]]&gt;50,Tabelle1[[#This Row],[RRP (EUR)]]&lt;100),1,0)</f>
        <v>0</v>
      </c>
      <c r="N101">
        <f>IF(AND(Tabelle1[[#This Row],[RRP (EUR)]]&gt;100,Tabelle1[[#This Row],[RRP (EUR)]]&lt;200),1,0)</f>
        <v>0</v>
      </c>
      <c r="O101">
        <f>IF(AND(Tabelle1[[#This Row],[RRP (EUR)]]&gt;200,Tabelle1[[#This Row],[RRP (EUR)]]&lt;300),1,0)</f>
        <v>0</v>
      </c>
      <c r="P101">
        <f>IF(Tabelle1[[#This Row],[RRP (EUR)]]&gt;300,1,0)</f>
        <v>0</v>
      </c>
      <c r="Q101" s="1">
        <f>LEN(Tabelle1[[#This Row],[Number]])-2</f>
        <v>5</v>
      </c>
    </row>
    <row r="102" spans="1:17" x14ac:dyDescent="0.45">
      <c r="A102" s="1" t="s">
        <v>275</v>
      </c>
      <c r="B102" t="s">
        <v>129</v>
      </c>
      <c r="C102" s="1" t="s">
        <v>217</v>
      </c>
      <c r="D102">
        <v>2023</v>
      </c>
      <c r="E102" t="s">
        <v>276</v>
      </c>
      <c r="G102">
        <v>475</v>
      </c>
      <c r="H102" s="1">
        <v>29.99</v>
      </c>
      <c r="J102">
        <v>0</v>
      </c>
      <c r="K102">
        <v>0</v>
      </c>
      <c r="L102">
        <f>IF(Tabelle1[[#This Row],[RRP (EUR)]]&lt;50,1,0)</f>
        <v>1</v>
      </c>
      <c r="M102">
        <f>IF(AND(Tabelle1[[#This Row],[RRP (EUR)]]&gt;50,Tabelle1[[#This Row],[RRP (EUR)]]&lt;100),1,0)</f>
        <v>0</v>
      </c>
      <c r="N102">
        <f>IF(AND(Tabelle1[[#This Row],[RRP (EUR)]]&gt;100,Tabelle1[[#This Row],[RRP (EUR)]]&lt;200),1,0)</f>
        <v>0</v>
      </c>
      <c r="O102">
        <f>IF(AND(Tabelle1[[#This Row],[RRP (EUR)]]&gt;200,Tabelle1[[#This Row],[RRP (EUR)]]&lt;300),1,0)</f>
        <v>0</v>
      </c>
      <c r="P102">
        <f>IF(Tabelle1[[#This Row],[RRP (EUR)]]&gt;300,1,0)</f>
        <v>0</v>
      </c>
      <c r="Q102" s="1">
        <f>LEN(Tabelle1[[#This Row],[Number]])-2</f>
        <v>5</v>
      </c>
    </row>
    <row r="103" spans="1:17" x14ac:dyDescent="0.45">
      <c r="A103" s="1" t="s">
        <v>277</v>
      </c>
      <c r="B103" t="s">
        <v>129</v>
      </c>
      <c r="C103" s="1" t="s">
        <v>217</v>
      </c>
      <c r="D103">
        <v>2023</v>
      </c>
      <c r="E103" t="s">
        <v>278</v>
      </c>
      <c r="F103">
        <v>2</v>
      </c>
      <c r="G103">
        <v>556</v>
      </c>
      <c r="H103" s="1">
        <v>49.99</v>
      </c>
      <c r="J103">
        <v>0</v>
      </c>
      <c r="K103">
        <v>0</v>
      </c>
      <c r="L103">
        <f>IF(Tabelle1[[#This Row],[RRP (EUR)]]&lt;50,1,0)</f>
        <v>1</v>
      </c>
      <c r="M103">
        <f>IF(AND(Tabelle1[[#This Row],[RRP (EUR)]]&gt;50,Tabelle1[[#This Row],[RRP (EUR)]]&lt;100),1,0)</f>
        <v>0</v>
      </c>
      <c r="N103">
        <f>IF(AND(Tabelle1[[#This Row],[RRP (EUR)]]&gt;100,Tabelle1[[#This Row],[RRP (EUR)]]&lt;200),1,0)</f>
        <v>0</v>
      </c>
      <c r="O103">
        <f>IF(AND(Tabelle1[[#This Row],[RRP (EUR)]]&gt;200,Tabelle1[[#This Row],[RRP (EUR)]]&lt;300),1,0)</f>
        <v>0</v>
      </c>
      <c r="P103">
        <f>IF(Tabelle1[[#This Row],[RRP (EUR)]]&gt;300,1,0)</f>
        <v>0</v>
      </c>
      <c r="Q103" s="1">
        <f>LEN(Tabelle1[[#This Row],[Number]])-2</f>
        <v>5</v>
      </c>
    </row>
    <row r="104" spans="1:17" x14ac:dyDescent="0.45">
      <c r="A104" s="1" t="s">
        <v>279</v>
      </c>
      <c r="B104" t="s">
        <v>129</v>
      </c>
      <c r="C104" s="1" t="s">
        <v>217</v>
      </c>
      <c r="D104">
        <v>2023</v>
      </c>
      <c r="E104" t="s">
        <v>280</v>
      </c>
      <c r="F104">
        <v>3</v>
      </c>
      <c r="G104">
        <v>808</v>
      </c>
      <c r="H104" s="1">
        <v>59.99</v>
      </c>
      <c r="J104">
        <v>0</v>
      </c>
      <c r="K104">
        <v>0</v>
      </c>
      <c r="L104">
        <f>IF(Tabelle1[[#This Row],[RRP (EUR)]]&lt;50,1,0)</f>
        <v>0</v>
      </c>
      <c r="M104">
        <f>IF(AND(Tabelle1[[#This Row],[RRP (EUR)]]&gt;50,Tabelle1[[#This Row],[RRP (EUR)]]&lt;100),1,0)</f>
        <v>1</v>
      </c>
      <c r="N104">
        <f>IF(AND(Tabelle1[[#This Row],[RRP (EUR)]]&gt;100,Tabelle1[[#This Row],[RRP (EUR)]]&lt;200),1,0)</f>
        <v>0</v>
      </c>
      <c r="O104">
        <f>IF(AND(Tabelle1[[#This Row],[RRP (EUR)]]&gt;200,Tabelle1[[#This Row],[RRP (EUR)]]&lt;300),1,0)</f>
        <v>0</v>
      </c>
      <c r="P104">
        <f>IF(Tabelle1[[#This Row],[RRP (EUR)]]&gt;300,1,0)</f>
        <v>0</v>
      </c>
      <c r="Q104" s="1">
        <f>LEN(Tabelle1[[#This Row],[Number]])-2</f>
        <v>5</v>
      </c>
    </row>
    <row r="105" spans="1:17" x14ac:dyDescent="0.45">
      <c r="A105" s="1" t="s">
        <v>281</v>
      </c>
      <c r="B105" t="s">
        <v>129</v>
      </c>
      <c r="C105" s="1" t="s">
        <v>217</v>
      </c>
      <c r="D105">
        <v>2023</v>
      </c>
      <c r="E105" t="s">
        <v>282</v>
      </c>
      <c r="G105">
        <v>145</v>
      </c>
      <c r="H105" s="1">
        <v>9.99</v>
      </c>
      <c r="J105">
        <v>0</v>
      </c>
      <c r="K105">
        <v>0</v>
      </c>
      <c r="L105">
        <f>IF(Tabelle1[[#This Row],[RRP (EUR)]]&lt;50,1,0)</f>
        <v>1</v>
      </c>
      <c r="M105">
        <f>IF(AND(Tabelle1[[#This Row],[RRP (EUR)]]&gt;50,Tabelle1[[#This Row],[RRP (EUR)]]&lt;100),1,0)</f>
        <v>0</v>
      </c>
      <c r="N105">
        <f>IF(AND(Tabelle1[[#This Row],[RRP (EUR)]]&gt;100,Tabelle1[[#This Row],[RRP (EUR)]]&lt;200),1,0)</f>
        <v>0</v>
      </c>
      <c r="O105">
        <f>IF(AND(Tabelle1[[#This Row],[RRP (EUR)]]&gt;200,Tabelle1[[#This Row],[RRP (EUR)]]&lt;300),1,0)</f>
        <v>0</v>
      </c>
      <c r="P105">
        <f>IF(Tabelle1[[#This Row],[RRP (EUR)]]&gt;300,1,0)</f>
        <v>0</v>
      </c>
      <c r="Q105" s="1">
        <f>LEN(Tabelle1[[#This Row],[Number]])-2</f>
        <v>5</v>
      </c>
    </row>
    <row r="106" spans="1:17" x14ac:dyDescent="0.45">
      <c r="A106" s="1" t="s">
        <v>283</v>
      </c>
      <c r="B106" t="s">
        <v>129</v>
      </c>
      <c r="C106" s="1" t="s">
        <v>217</v>
      </c>
      <c r="D106">
        <v>2023</v>
      </c>
      <c r="E106" t="s">
        <v>284</v>
      </c>
      <c r="F106">
        <v>6</v>
      </c>
      <c r="G106">
        <v>1459</v>
      </c>
      <c r="H106" s="1">
        <v>139.99</v>
      </c>
      <c r="J106">
        <v>0</v>
      </c>
      <c r="K106">
        <v>0</v>
      </c>
      <c r="L106">
        <f>IF(Tabelle1[[#This Row],[RRP (EUR)]]&lt;50,1,0)</f>
        <v>0</v>
      </c>
      <c r="M106">
        <f>IF(AND(Tabelle1[[#This Row],[RRP (EUR)]]&gt;50,Tabelle1[[#This Row],[RRP (EUR)]]&lt;100),1,0)</f>
        <v>0</v>
      </c>
      <c r="N106">
        <f>IF(AND(Tabelle1[[#This Row],[RRP (EUR)]]&gt;100,Tabelle1[[#This Row],[RRP (EUR)]]&lt;200),1,0)</f>
        <v>1</v>
      </c>
      <c r="O106">
        <f>IF(AND(Tabelle1[[#This Row],[RRP (EUR)]]&gt;200,Tabelle1[[#This Row],[RRP (EUR)]]&lt;300),1,0)</f>
        <v>0</v>
      </c>
      <c r="P106">
        <f>IF(Tabelle1[[#This Row],[RRP (EUR)]]&gt;300,1,0)</f>
        <v>0</v>
      </c>
      <c r="Q106" s="1">
        <f>LEN(Tabelle1[[#This Row],[Number]])-2</f>
        <v>5</v>
      </c>
    </row>
    <row r="107" spans="1:17" x14ac:dyDescent="0.45">
      <c r="A107" s="1" t="s">
        <v>285</v>
      </c>
      <c r="B107" t="s">
        <v>129</v>
      </c>
      <c r="C107" s="1" t="s">
        <v>217</v>
      </c>
      <c r="D107">
        <v>2023</v>
      </c>
      <c r="E107" t="s">
        <v>286</v>
      </c>
      <c r="F107">
        <v>6</v>
      </c>
      <c r="G107">
        <v>874</v>
      </c>
      <c r="H107" s="1">
        <v>104.99</v>
      </c>
      <c r="J107">
        <v>0</v>
      </c>
      <c r="K107">
        <v>0</v>
      </c>
      <c r="L107">
        <f>IF(Tabelle1[[#This Row],[RRP (EUR)]]&lt;50,1,0)</f>
        <v>0</v>
      </c>
      <c r="M107">
        <f>IF(AND(Tabelle1[[#This Row],[RRP (EUR)]]&gt;50,Tabelle1[[#This Row],[RRP (EUR)]]&lt;100),1,0)</f>
        <v>0</v>
      </c>
      <c r="N107">
        <f>IF(AND(Tabelle1[[#This Row],[RRP (EUR)]]&gt;100,Tabelle1[[#This Row],[RRP (EUR)]]&lt;200),1,0)</f>
        <v>1</v>
      </c>
      <c r="O107">
        <f>IF(AND(Tabelle1[[#This Row],[RRP (EUR)]]&gt;200,Tabelle1[[#This Row],[RRP (EUR)]]&lt;300),1,0)</f>
        <v>0</v>
      </c>
      <c r="P107">
        <f>IF(Tabelle1[[#This Row],[RRP (EUR)]]&gt;300,1,0)</f>
        <v>0</v>
      </c>
      <c r="Q107" s="1">
        <f>LEN(Tabelle1[[#This Row],[Number]])-2</f>
        <v>5</v>
      </c>
    </row>
    <row r="108" spans="1:17" x14ac:dyDescent="0.45">
      <c r="A108" s="1" t="s">
        <v>287</v>
      </c>
      <c r="B108" t="s">
        <v>129</v>
      </c>
      <c r="C108" s="1" t="s">
        <v>217</v>
      </c>
      <c r="D108">
        <v>2023</v>
      </c>
      <c r="E108" t="s">
        <v>288</v>
      </c>
      <c r="G108">
        <v>476</v>
      </c>
      <c r="H108" s="1">
        <v>29.99</v>
      </c>
      <c r="J108">
        <v>0</v>
      </c>
      <c r="K108">
        <v>0</v>
      </c>
      <c r="L108">
        <f>IF(Tabelle1[[#This Row],[RRP (EUR)]]&lt;50,1,0)</f>
        <v>1</v>
      </c>
      <c r="M108">
        <f>IF(AND(Tabelle1[[#This Row],[RRP (EUR)]]&gt;50,Tabelle1[[#This Row],[RRP (EUR)]]&lt;100),1,0)</f>
        <v>0</v>
      </c>
      <c r="N108">
        <f>IF(AND(Tabelle1[[#This Row],[RRP (EUR)]]&gt;100,Tabelle1[[#This Row],[RRP (EUR)]]&lt;200),1,0)</f>
        <v>0</v>
      </c>
      <c r="O108">
        <f>IF(AND(Tabelle1[[#This Row],[RRP (EUR)]]&gt;200,Tabelle1[[#This Row],[RRP (EUR)]]&lt;300),1,0)</f>
        <v>0</v>
      </c>
      <c r="P108">
        <f>IF(Tabelle1[[#This Row],[RRP (EUR)]]&gt;300,1,0)</f>
        <v>0</v>
      </c>
      <c r="Q108" s="1">
        <f>LEN(Tabelle1[[#This Row],[Number]])-2</f>
        <v>5</v>
      </c>
    </row>
    <row r="109" spans="1:17" x14ac:dyDescent="0.45">
      <c r="A109" s="1" t="s">
        <v>289</v>
      </c>
      <c r="B109" t="s">
        <v>129</v>
      </c>
      <c r="C109" s="1" t="s">
        <v>217</v>
      </c>
      <c r="D109">
        <v>2023</v>
      </c>
      <c r="E109" t="s">
        <v>290</v>
      </c>
      <c r="G109">
        <v>253</v>
      </c>
      <c r="H109" s="1">
        <v>24.99</v>
      </c>
      <c r="J109">
        <v>0</v>
      </c>
      <c r="K109">
        <v>0</v>
      </c>
      <c r="L109">
        <f>IF(Tabelle1[[#This Row],[RRP (EUR)]]&lt;50,1,0)</f>
        <v>1</v>
      </c>
      <c r="M109">
        <f>IF(AND(Tabelle1[[#This Row],[RRP (EUR)]]&gt;50,Tabelle1[[#This Row],[RRP (EUR)]]&lt;100),1,0)</f>
        <v>0</v>
      </c>
      <c r="N109">
        <f>IF(AND(Tabelle1[[#This Row],[RRP (EUR)]]&gt;100,Tabelle1[[#This Row],[RRP (EUR)]]&lt;200),1,0)</f>
        <v>0</v>
      </c>
      <c r="O109">
        <f>IF(AND(Tabelle1[[#This Row],[RRP (EUR)]]&gt;200,Tabelle1[[#This Row],[RRP (EUR)]]&lt;300),1,0)</f>
        <v>0</v>
      </c>
      <c r="P109">
        <f>IF(Tabelle1[[#This Row],[RRP (EUR)]]&gt;300,1,0)</f>
        <v>0</v>
      </c>
      <c r="Q109" s="1">
        <f>LEN(Tabelle1[[#This Row],[Number]])-2</f>
        <v>5</v>
      </c>
    </row>
    <row r="110" spans="1:17" x14ac:dyDescent="0.45">
      <c r="A110" s="1" t="s">
        <v>291</v>
      </c>
      <c r="B110" t="s">
        <v>292</v>
      </c>
      <c r="C110" s="1" t="s">
        <v>28</v>
      </c>
      <c r="D110">
        <v>2023</v>
      </c>
      <c r="E110" t="s">
        <v>293</v>
      </c>
      <c r="G110">
        <v>1810</v>
      </c>
      <c r="H110" s="1">
        <v>99.99</v>
      </c>
      <c r="I110" t="s">
        <v>144</v>
      </c>
      <c r="J110">
        <v>0</v>
      </c>
      <c r="K110">
        <v>0</v>
      </c>
      <c r="L110">
        <f>IF(Tabelle1[[#This Row],[RRP (EUR)]]&lt;50,1,0)</f>
        <v>0</v>
      </c>
      <c r="M110">
        <f>IF(AND(Tabelle1[[#This Row],[RRP (EUR)]]&gt;50,Tabelle1[[#This Row],[RRP (EUR)]]&lt;100),1,0)</f>
        <v>1</v>
      </c>
      <c r="N110">
        <f>IF(AND(Tabelle1[[#This Row],[RRP (EUR)]]&gt;100,Tabelle1[[#This Row],[RRP (EUR)]]&lt;200),1,0)</f>
        <v>0</v>
      </c>
      <c r="O110">
        <f>IF(AND(Tabelle1[[#This Row],[RRP (EUR)]]&gt;200,Tabelle1[[#This Row],[RRP (EUR)]]&lt;300),1,0)</f>
        <v>0</v>
      </c>
      <c r="P110">
        <f>IF(Tabelle1[[#This Row],[RRP (EUR)]]&gt;300,1,0)</f>
        <v>0</v>
      </c>
      <c r="Q110" s="1">
        <f>LEN(Tabelle1[[#This Row],[Number]])-2</f>
        <v>5</v>
      </c>
    </row>
    <row r="111" spans="1:17" x14ac:dyDescent="0.45">
      <c r="A111" s="1" t="s">
        <v>294</v>
      </c>
      <c r="B111" t="s">
        <v>292</v>
      </c>
      <c r="C111" s="1" t="s">
        <v>31</v>
      </c>
      <c r="D111">
        <v>2023</v>
      </c>
      <c r="E111" t="s">
        <v>295</v>
      </c>
      <c r="G111">
        <v>2099</v>
      </c>
      <c r="H111" s="1">
        <v>199.99</v>
      </c>
      <c r="I111" t="s">
        <v>144</v>
      </c>
      <c r="J111">
        <v>0</v>
      </c>
      <c r="K111">
        <v>0</v>
      </c>
      <c r="L111">
        <f>IF(Tabelle1[[#This Row],[RRP (EUR)]]&lt;50,1,0)</f>
        <v>0</v>
      </c>
      <c r="M111">
        <f>IF(AND(Tabelle1[[#This Row],[RRP (EUR)]]&gt;50,Tabelle1[[#This Row],[RRP (EUR)]]&lt;100),1,0)</f>
        <v>0</v>
      </c>
      <c r="N111">
        <f>IF(AND(Tabelle1[[#This Row],[RRP (EUR)]]&gt;100,Tabelle1[[#This Row],[RRP (EUR)]]&lt;200),1,0)</f>
        <v>1</v>
      </c>
      <c r="O111">
        <f>IF(AND(Tabelle1[[#This Row],[RRP (EUR)]]&gt;200,Tabelle1[[#This Row],[RRP (EUR)]]&lt;300),1,0)</f>
        <v>0</v>
      </c>
      <c r="P111">
        <f>IF(Tabelle1[[#This Row],[RRP (EUR)]]&gt;300,1,0)</f>
        <v>0</v>
      </c>
      <c r="Q111" s="1">
        <f>LEN(Tabelle1[[#This Row],[Number]])-2</f>
        <v>5</v>
      </c>
    </row>
    <row r="112" spans="1:17" x14ac:dyDescent="0.45">
      <c r="A112" s="1" t="s">
        <v>296</v>
      </c>
      <c r="B112" t="s">
        <v>292</v>
      </c>
      <c r="C112" s="1" t="s">
        <v>28</v>
      </c>
      <c r="D112">
        <v>2023</v>
      </c>
      <c r="E112" t="s">
        <v>297</v>
      </c>
      <c r="G112">
        <v>805</v>
      </c>
      <c r="H112" s="1">
        <v>49.99</v>
      </c>
      <c r="I112" t="s">
        <v>144</v>
      </c>
      <c r="J112">
        <v>0</v>
      </c>
      <c r="K112">
        <v>0</v>
      </c>
      <c r="L112">
        <f>IF(Tabelle1[[#This Row],[RRP (EUR)]]&lt;50,1,0)</f>
        <v>1</v>
      </c>
      <c r="M112">
        <f>IF(AND(Tabelle1[[#This Row],[RRP (EUR)]]&gt;50,Tabelle1[[#This Row],[RRP (EUR)]]&lt;100),1,0)</f>
        <v>0</v>
      </c>
      <c r="N112">
        <f>IF(AND(Tabelle1[[#This Row],[RRP (EUR)]]&gt;100,Tabelle1[[#This Row],[RRP (EUR)]]&lt;200),1,0)</f>
        <v>0</v>
      </c>
      <c r="O112">
        <f>IF(AND(Tabelle1[[#This Row],[RRP (EUR)]]&gt;200,Tabelle1[[#This Row],[RRP (EUR)]]&lt;300),1,0)</f>
        <v>0</v>
      </c>
      <c r="P112">
        <f>IF(Tabelle1[[#This Row],[RRP (EUR)]]&gt;300,1,0)</f>
        <v>0</v>
      </c>
      <c r="Q112" s="1">
        <f>LEN(Tabelle1[[#This Row],[Number]])-2</f>
        <v>5</v>
      </c>
    </row>
    <row r="113" spans="1:17" x14ac:dyDescent="0.45">
      <c r="A113" s="1" t="s">
        <v>298</v>
      </c>
      <c r="B113" t="s">
        <v>299</v>
      </c>
      <c r="C113" s="1" t="s">
        <v>300</v>
      </c>
      <c r="D113">
        <v>2023</v>
      </c>
      <c r="E113" t="s">
        <v>301</v>
      </c>
      <c r="G113">
        <v>1041</v>
      </c>
      <c r="H113" s="1">
        <v>79.989999999999995</v>
      </c>
      <c r="J113">
        <v>0</v>
      </c>
      <c r="K113">
        <v>0</v>
      </c>
      <c r="L113">
        <f>IF(Tabelle1[[#This Row],[RRP (EUR)]]&lt;50,1,0)</f>
        <v>0</v>
      </c>
      <c r="M113">
        <f>IF(AND(Tabelle1[[#This Row],[RRP (EUR)]]&gt;50,Tabelle1[[#This Row],[RRP (EUR)]]&lt;100),1,0)</f>
        <v>1</v>
      </c>
      <c r="N113">
        <f>IF(AND(Tabelle1[[#This Row],[RRP (EUR)]]&gt;100,Tabelle1[[#This Row],[RRP (EUR)]]&lt;200),1,0)</f>
        <v>0</v>
      </c>
      <c r="O113">
        <f>IF(AND(Tabelle1[[#This Row],[RRP (EUR)]]&gt;200,Tabelle1[[#This Row],[RRP (EUR)]]&lt;300),1,0)</f>
        <v>0</v>
      </c>
      <c r="P113">
        <f>IF(Tabelle1[[#This Row],[RRP (EUR)]]&gt;300,1,0)</f>
        <v>0</v>
      </c>
      <c r="Q113" s="1">
        <f>LEN(Tabelle1[[#This Row],[Number]])-2</f>
        <v>5</v>
      </c>
    </row>
    <row r="114" spans="1:17" x14ac:dyDescent="0.45">
      <c r="A114" s="1" t="s">
        <v>302</v>
      </c>
      <c r="B114" t="s">
        <v>220</v>
      </c>
      <c r="C114" s="1" t="s">
        <v>303</v>
      </c>
      <c r="D114">
        <v>2023</v>
      </c>
      <c r="E114" t="s">
        <v>304</v>
      </c>
      <c r="G114">
        <v>194</v>
      </c>
      <c r="J114">
        <v>0</v>
      </c>
      <c r="K114">
        <v>0</v>
      </c>
      <c r="L114">
        <f>IF(Tabelle1[[#This Row],[RRP (EUR)]]&lt;50,1,0)</f>
        <v>1</v>
      </c>
      <c r="M114">
        <f>IF(AND(Tabelle1[[#This Row],[RRP (EUR)]]&gt;50,Tabelle1[[#This Row],[RRP (EUR)]]&lt;100),1,0)</f>
        <v>0</v>
      </c>
      <c r="N114">
        <f>IF(AND(Tabelle1[[#This Row],[RRP (EUR)]]&gt;100,Tabelle1[[#This Row],[RRP (EUR)]]&lt;200),1,0)</f>
        <v>0</v>
      </c>
      <c r="O114">
        <f>IF(AND(Tabelle1[[#This Row],[RRP (EUR)]]&gt;200,Tabelle1[[#This Row],[RRP (EUR)]]&lt;300),1,0)</f>
        <v>0</v>
      </c>
      <c r="P114">
        <f>IF(Tabelle1[[#This Row],[RRP (EUR)]]&gt;300,1,0)</f>
        <v>0</v>
      </c>
      <c r="Q114" s="1">
        <f>LEN(Tabelle1[[#This Row],[Number]])-2</f>
        <v>5</v>
      </c>
    </row>
    <row r="115" spans="1:17" x14ac:dyDescent="0.45">
      <c r="A115" s="1" t="s">
        <v>305</v>
      </c>
      <c r="B115" t="s">
        <v>18</v>
      </c>
      <c r="C115" s="1" t="s">
        <v>306</v>
      </c>
      <c r="D115">
        <v>2023</v>
      </c>
      <c r="E115" t="s">
        <v>307</v>
      </c>
      <c r="F115">
        <v>2</v>
      </c>
      <c r="G115">
        <v>356</v>
      </c>
      <c r="I115" t="s">
        <v>21</v>
      </c>
      <c r="J115">
        <v>0</v>
      </c>
      <c r="K115">
        <v>0</v>
      </c>
      <c r="L115">
        <f>IF(Tabelle1[[#This Row],[RRP (EUR)]]&lt;50,1,0)</f>
        <v>1</v>
      </c>
      <c r="M115">
        <f>IF(AND(Tabelle1[[#This Row],[RRP (EUR)]]&gt;50,Tabelle1[[#This Row],[RRP (EUR)]]&lt;100),1,0)</f>
        <v>0</v>
      </c>
      <c r="N115">
        <f>IF(AND(Tabelle1[[#This Row],[RRP (EUR)]]&gt;100,Tabelle1[[#This Row],[RRP (EUR)]]&lt;200),1,0)</f>
        <v>0</v>
      </c>
      <c r="O115">
        <f>IF(AND(Tabelle1[[#This Row],[RRP (EUR)]]&gt;200,Tabelle1[[#This Row],[RRP (EUR)]]&lt;300),1,0)</f>
        <v>0</v>
      </c>
      <c r="P115">
        <f>IF(Tabelle1[[#This Row],[RRP (EUR)]]&gt;300,1,0)</f>
        <v>0</v>
      </c>
      <c r="Q115" s="1">
        <f>LEN(Tabelle1[[#This Row],[Number]])-2</f>
        <v>5</v>
      </c>
    </row>
    <row r="116" spans="1:17" x14ac:dyDescent="0.45">
      <c r="A116" s="1" t="s">
        <v>308</v>
      </c>
      <c r="B116" t="s">
        <v>18</v>
      </c>
      <c r="C116" s="1" t="s">
        <v>299</v>
      </c>
      <c r="D116">
        <v>2023</v>
      </c>
      <c r="E116" t="s">
        <v>309</v>
      </c>
      <c r="G116">
        <v>219</v>
      </c>
      <c r="I116" t="s">
        <v>21</v>
      </c>
      <c r="J116">
        <v>0</v>
      </c>
      <c r="K116">
        <v>0</v>
      </c>
      <c r="L116">
        <f>IF(Tabelle1[[#This Row],[RRP (EUR)]]&lt;50,1,0)</f>
        <v>1</v>
      </c>
      <c r="M116">
        <f>IF(AND(Tabelle1[[#This Row],[RRP (EUR)]]&gt;50,Tabelle1[[#This Row],[RRP (EUR)]]&lt;100),1,0)</f>
        <v>0</v>
      </c>
      <c r="N116">
        <f>IF(AND(Tabelle1[[#This Row],[RRP (EUR)]]&gt;100,Tabelle1[[#This Row],[RRP (EUR)]]&lt;200),1,0)</f>
        <v>0</v>
      </c>
      <c r="O116">
        <f>IF(AND(Tabelle1[[#This Row],[RRP (EUR)]]&gt;200,Tabelle1[[#This Row],[RRP (EUR)]]&lt;300),1,0)</f>
        <v>0</v>
      </c>
      <c r="P116">
        <f>IF(Tabelle1[[#This Row],[RRP (EUR)]]&gt;300,1,0)</f>
        <v>0</v>
      </c>
      <c r="Q116" s="1">
        <f>LEN(Tabelle1[[#This Row],[Number]])-2</f>
        <v>5</v>
      </c>
    </row>
    <row r="117" spans="1:17" x14ac:dyDescent="0.45">
      <c r="A117" s="1" t="s">
        <v>310</v>
      </c>
      <c r="B117" t="s">
        <v>207</v>
      </c>
      <c r="C117" s="1" t="s">
        <v>311</v>
      </c>
      <c r="D117">
        <v>2023</v>
      </c>
      <c r="E117" t="s">
        <v>312</v>
      </c>
      <c r="F117">
        <v>3</v>
      </c>
      <c r="G117">
        <v>162</v>
      </c>
      <c r="J117">
        <v>0</v>
      </c>
      <c r="K117">
        <v>0</v>
      </c>
      <c r="L117">
        <f>IF(Tabelle1[[#This Row],[RRP (EUR)]]&lt;50,1,0)</f>
        <v>1</v>
      </c>
      <c r="M117">
        <f>IF(AND(Tabelle1[[#This Row],[RRP (EUR)]]&gt;50,Tabelle1[[#This Row],[RRP (EUR)]]&lt;100),1,0)</f>
        <v>0</v>
      </c>
      <c r="N117">
        <f>IF(AND(Tabelle1[[#This Row],[RRP (EUR)]]&gt;100,Tabelle1[[#This Row],[RRP (EUR)]]&lt;200),1,0)</f>
        <v>0</v>
      </c>
      <c r="O117">
        <f>IF(AND(Tabelle1[[#This Row],[RRP (EUR)]]&gt;200,Tabelle1[[#This Row],[RRP (EUR)]]&lt;300),1,0)</f>
        <v>0</v>
      </c>
      <c r="P117">
        <f>IF(Tabelle1[[#This Row],[RRP (EUR)]]&gt;300,1,0)</f>
        <v>0</v>
      </c>
      <c r="Q117" s="1">
        <f>LEN(Tabelle1[[#This Row],[Number]])-2</f>
        <v>5</v>
      </c>
    </row>
    <row r="118" spans="1:17" x14ac:dyDescent="0.45">
      <c r="A118" s="1" t="s">
        <v>313</v>
      </c>
      <c r="B118" t="s">
        <v>299</v>
      </c>
      <c r="C118" s="1" t="s">
        <v>314</v>
      </c>
      <c r="D118">
        <v>2023</v>
      </c>
      <c r="E118" t="s">
        <v>315</v>
      </c>
      <c r="G118">
        <v>348</v>
      </c>
      <c r="J118">
        <v>0</v>
      </c>
      <c r="K118">
        <v>0</v>
      </c>
      <c r="L118">
        <f>IF(Tabelle1[[#This Row],[RRP (EUR)]]&lt;50,1,0)</f>
        <v>1</v>
      </c>
      <c r="M118">
        <f>IF(AND(Tabelle1[[#This Row],[RRP (EUR)]]&gt;50,Tabelle1[[#This Row],[RRP (EUR)]]&lt;100),1,0)</f>
        <v>0</v>
      </c>
      <c r="N118">
        <f>IF(AND(Tabelle1[[#This Row],[RRP (EUR)]]&gt;100,Tabelle1[[#This Row],[RRP (EUR)]]&lt;200),1,0)</f>
        <v>0</v>
      </c>
      <c r="O118">
        <f>IF(AND(Tabelle1[[#This Row],[RRP (EUR)]]&gt;200,Tabelle1[[#This Row],[RRP (EUR)]]&lt;300),1,0)</f>
        <v>0</v>
      </c>
      <c r="P118">
        <f>IF(Tabelle1[[#This Row],[RRP (EUR)]]&gt;300,1,0)</f>
        <v>0</v>
      </c>
      <c r="Q118" s="1">
        <f>LEN(Tabelle1[[#This Row],[Number]])-2</f>
        <v>5</v>
      </c>
    </row>
    <row r="119" spans="1:17" x14ac:dyDescent="0.45">
      <c r="A119" s="1" t="s">
        <v>316</v>
      </c>
      <c r="B119" t="s">
        <v>220</v>
      </c>
      <c r="C119" s="1" t="s">
        <v>317</v>
      </c>
      <c r="D119">
        <v>2023</v>
      </c>
      <c r="E119" t="s">
        <v>318</v>
      </c>
      <c r="F119">
        <v>2</v>
      </c>
      <c r="G119">
        <v>157</v>
      </c>
      <c r="J119">
        <v>0</v>
      </c>
      <c r="K119">
        <v>0</v>
      </c>
      <c r="L119">
        <f>IF(Tabelle1[[#This Row],[RRP (EUR)]]&lt;50,1,0)</f>
        <v>1</v>
      </c>
      <c r="M119">
        <f>IF(AND(Tabelle1[[#This Row],[RRP (EUR)]]&gt;50,Tabelle1[[#This Row],[RRP (EUR)]]&lt;100),1,0)</f>
        <v>0</v>
      </c>
      <c r="N119">
        <f>IF(AND(Tabelle1[[#This Row],[RRP (EUR)]]&gt;100,Tabelle1[[#This Row],[RRP (EUR)]]&lt;200),1,0)</f>
        <v>0</v>
      </c>
      <c r="O119">
        <f>IF(AND(Tabelle1[[#This Row],[RRP (EUR)]]&gt;200,Tabelle1[[#This Row],[RRP (EUR)]]&lt;300),1,0)</f>
        <v>0</v>
      </c>
      <c r="P119">
        <f>IF(Tabelle1[[#This Row],[RRP (EUR)]]&gt;300,1,0)</f>
        <v>0</v>
      </c>
      <c r="Q119" s="1">
        <f>LEN(Tabelle1[[#This Row],[Number]])-2</f>
        <v>5</v>
      </c>
    </row>
    <row r="120" spans="1:17" x14ac:dyDescent="0.45">
      <c r="A120" s="1" t="s">
        <v>319</v>
      </c>
      <c r="B120" t="s">
        <v>141</v>
      </c>
      <c r="C120" s="1" t="s">
        <v>299</v>
      </c>
      <c r="D120">
        <v>2023</v>
      </c>
      <c r="E120" t="s">
        <v>320</v>
      </c>
      <c r="G120">
        <v>382</v>
      </c>
      <c r="J120">
        <v>0</v>
      </c>
      <c r="K120">
        <v>0</v>
      </c>
      <c r="L120">
        <f>IF(Tabelle1[[#This Row],[RRP (EUR)]]&lt;50,1,0)</f>
        <v>1</v>
      </c>
      <c r="M120">
        <f>IF(AND(Tabelle1[[#This Row],[RRP (EUR)]]&gt;50,Tabelle1[[#This Row],[RRP (EUR)]]&lt;100),1,0)</f>
        <v>0</v>
      </c>
      <c r="N120">
        <f>IF(AND(Tabelle1[[#This Row],[RRP (EUR)]]&gt;100,Tabelle1[[#This Row],[RRP (EUR)]]&lt;200),1,0)</f>
        <v>0</v>
      </c>
      <c r="O120">
        <f>IF(AND(Tabelle1[[#This Row],[RRP (EUR)]]&gt;200,Tabelle1[[#This Row],[RRP (EUR)]]&lt;300),1,0)</f>
        <v>0</v>
      </c>
      <c r="P120">
        <f>IF(Tabelle1[[#This Row],[RRP (EUR)]]&gt;300,1,0)</f>
        <v>0</v>
      </c>
      <c r="Q120" s="1">
        <f>LEN(Tabelle1[[#This Row],[Number]])-2</f>
        <v>5</v>
      </c>
    </row>
    <row r="121" spans="1:17" x14ac:dyDescent="0.45">
      <c r="A121" s="1" t="s">
        <v>321</v>
      </c>
      <c r="B121" t="s">
        <v>18</v>
      </c>
      <c r="C121" s="1" t="s">
        <v>299</v>
      </c>
      <c r="D121">
        <v>2023</v>
      </c>
      <c r="E121" t="s">
        <v>322</v>
      </c>
      <c r="F121">
        <v>2</v>
      </c>
      <c r="G121">
        <v>301</v>
      </c>
      <c r="I121" t="s">
        <v>21</v>
      </c>
      <c r="J121">
        <v>0</v>
      </c>
      <c r="K121">
        <v>0</v>
      </c>
      <c r="L121">
        <f>IF(Tabelle1[[#This Row],[RRP (EUR)]]&lt;50,1,0)</f>
        <v>1</v>
      </c>
      <c r="M121">
        <f>IF(AND(Tabelle1[[#This Row],[RRP (EUR)]]&gt;50,Tabelle1[[#This Row],[RRP (EUR)]]&lt;100),1,0)</f>
        <v>0</v>
      </c>
      <c r="N121">
        <f>IF(AND(Tabelle1[[#This Row],[RRP (EUR)]]&gt;100,Tabelle1[[#This Row],[RRP (EUR)]]&lt;200),1,0)</f>
        <v>0</v>
      </c>
      <c r="O121">
        <f>IF(AND(Tabelle1[[#This Row],[RRP (EUR)]]&gt;200,Tabelle1[[#This Row],[RRP (EUR)]]&lt;300),1,0)</f>
        <v>0</v>
      </c>
      <c r="P121">
        <f>IF(Tabelle1[[#This Row],[RRP (EUR)]]&gt;300,1,0)</f>
        <v>0</v>
      </c>
      <c r="Q121" s="1">
        <f>LEN(Tabelle1[[#This Row],[Number]])-2</f>
        <v>5</v>
      </c>
    </row>
    <row r="122" spans="1:17" x14ac:dyDescent="0.45">
      <c r="A122" s="1" t="s">
        <v>323</v>
      </c>
      <c r="B122" t="s">
        <v>220</v>
      </c>
      <c r="C122" s="1" t="s">
        <v>324</v>
      </c>
      <c r="D122">
        <v>2023</v>
      </c>
      <c r="E122" t="s">
        <v>325</v>
      </c>
      <c r="G122">
        <v>368</v>
      </c>
      <c r="J122">
        <v>0</v>
      </c>
      <c r="K122">
        <v>0</v>
      </c>
      <c r="L122">
        <f>IF(Tabelle1[[#This Row],[RRP (EUR)]]&lt;50,1,0)</f>
        <v>1</v>
      </c>
      <c r="M122">
        <f>IF(AND(Tabelle1[[#This Row],[RRP (EUR)]]&gt;50,Tabelle1[[#This Row],[RRP (EUR)]]&lt;100),1,0)</f>
        <v>0</v>
      </c>
      <c r="N122">
        <f>IF(AND(Tabelle1[[#This Row],[RRP (EUR)]]&gt;100,Tabelle1[[#This Row],[RRP (EUR)]]&lt;200),1,0)</f>
        <v>0</v>
      </c>
      <c r="O122">
        <f>IF(AND(Tabelle1[[#This Row],[RRP (EUR)]]&gt;200,Tabelle1[[#This Row],[RRP (EUR)]]&lt;300),1,0)</f>
        <v>0</v>
      </c>
      <c r="P122">
        <f>IF(Tabelle1[[#This Row],[RRP (EUR)]]&gt;300,1,0)</f>
        <v>0</v>
      </c>
      <c r="Q122" s="1">
        <f>LEN(Tabelle1[[#This Row],[Number]])-2</f>
        <v>5</v>
      </c>
    </row>
    <row r="123" spans="1:17" x14ac:dyDescent="0.45">
      <c r="A123" s="1" t="s">
        <v>326</v>
      </c>
      <c r="B123" t="s">
        <v>299</v>
      </c>
      <c r="C123" s="1" t="s">
        <v>327</v>
      </c>
      <c r="D123">
        <v>2023</v>
      </c>
      <c r="E123" t="s">
        <v>328</v>
      </c>
      <c r="G123">
        <v>292</v>
      </c>
      <c r="J123">
        <v>0</v>
      </c>
      <c r="K123">
        <v>0</v>
      </c>
      <c r="L123">
        <f>IF(Tabelle1[[#This Row],[RRP (EUR)]]&lt;50,1,0)</f>
        <v>1</v>
      </c>
      <c r="M123">
        <f>IF(AND(Tabelle1[[#This Row],[RRP (EUR)]]&gt;50,Tabelle1[[#This Row],[RRP (EUR)]]&lt;100),1,0)</f>
        <v>0</v>
      </c>
      <c r="N123">
        <f>IF(AND(Tabelle1[[#This Row],[RRP (EUR)]]&gt;100,Tabelle1[[#This Row],[RRP (EUR)]]&lt;200),1,0)</f>
        <v>0</v>
      </c>
      <c r="O123">
        <f>IF(AND(Tabelle1[[#This Row],[RRP (EUR)]]&gt;200,Tabelle1[[#This Row],[RRP (EUR)]]&lt;300),1,0)</f>
        <v>0</v>
      </c>
      <c r="P123">
        <f>IF(Tabelle1[[#This Row],[RRP (EUR)]]&gt;300,1,0)</f>
        <v>0</v>
      </c>
      <c r="Q123" s="1">
        <f>LEN(Tabelle1[[#This Row],[Number]])-2</f>
        <v>5</v>
      </c>
    </row>
    <row r="124" spans="1:17" x14ac:dyDescent="0.45">
      <c r="A124" s="1" t="s">
        <v>329</v>
      </c>
      <c r="B124" t="s">
        <v>299</v>
      </c>
      <c r="C124" s="1" t="s">
        <v>327</v>
      </c>
      <c r="D124">
        <v>2023</v>
      </c>
      <c r="E124" t="s">
        <v>330</v>
      </c>
      <c r="F124">
        <v>2</v>
      </c>
      <c r="G124">
        <v>168</v>
      </c>
      <c r="J124">
        <v>0</v>
      </c>
      <c r="K124">
        <v>0</v>
      </c>
      <c r="L124">
        <f>IF(Tabelle1[[#This Row],[RRP (EUR)]]&lt;50,1,0)</f>
        <v>1</v>
      </c>
      <c r="M124">
        <f>IF(AND(Tabelle1[[#This Row],[RRP (EUR)]]&gt;50,Tabelle1[[#This Row],[RRP (EUR)]]&lt;100),1,0)</f>
        <v>0</v>
      </c>
      <c r="N124">
        <f>IF(AND(Tabelle1[[#This Row],[RRP (EUR)]]&gt;100,Tabelle1[[#This Row],[RRP (EUR)]]&lt;200),1,0)</f>
        <v>0</v>
      </c>
      <c r="O124">
        <f>IF(AND(Tabelle1[[#This Row],[RRP (EUR)]]&gt;200,Tabelle1[[#This Row],[RRP (EUR)]]&lt;300),1,0)</f>
        <v>0</v>
      </c>
      <c r="P124">
        <f>IF(Tabelle1[[#This Row],[RRP (EUR)]]&gt;300,1,0)</f>
        <v>0</v>
      </c>
      <c r="Q124" s="1">
        <f>LEN(Tabelle1[[#This Row],[Number]])-2</f>
        <v>5</v>
      </c>
    </row>
    <row r="125" spans="1:17" x14ac:dyDescent="0.45">
      <c r="A125" s="1" t="s">
        <v>331</v>
      </c>
      <c r="B125" t="s">
        <v>299</v>
      </c>
      <c r="C125" s="1" t="s">
        <v>314</v>
      </c>
      <c r="D125">
        <v>2023</v>
      </c>
      <c r="E125" t="s">
        <v>332</v>
      </c>
      <c r="G125">
        <v>270</v>
      </c>
      <c r="J125">
        <v>0</v>
      </c>
      <c r="K125">
        <v>0</v>
      </c>
      <c r="L125">
        <f>IF(Tabelle1[[#This Row],[RRP (EUR)]]&lt;50,1,0)</f>
        <v>1</v>
      </c>
      <c r="M125">
        <f>IF(AND(Tabelle1[[#This Row],[RRP (EUR)]]&gt;50,Tabelle1[[#This Row],[RRP (EUR)]]&lt;100),1,0)</f>
        <v>0</v>
      </c>
      <c r="N125">
        <f>IF(AND(Tabelle1[[#This Row],[RRP (EUR)]]&gt;100,Tabelle1[[#This Row],[RRP (EUR)]]&lt;200),1,0)</f>
        <v>0</v>
      </c>
      <c r="O125">
        <f>IF(AND(Tabelle1[[#This Row],[RRP (EUR)]]&gt;200,Tabelle1[[#This Row],[RRP (EUR)]]&lt;300),1,0)</f>
        <v>0</v>
      </c>
      <c r="P125">
        <f>IF(Tabelle1[[#This Row],[RRP (EUR)]]&gt;300,1,0)</f>
        <v>0</v>
      </c>
      <c r="Q125" s="1">
        <f>LEN(Tabelle1[[#This Row],[Number]])-2</f>
        <v>5</v>
      </c>
    </row>
    <row r="126" spans="1:17" x14ac:dyDescent="0.45">
      <c r="A126" s="1" t="s">
        <v>333</v>
      </c>
      <c r="B126" t="s">
        <v>254</v>
      </c>
      <c r="C126" s="1" t="s">
        <v>299</v>
      </c>
      <c r="D126">
        <v>2023</v>
      </c>
      <c r="E126" t="s">
        <v>334</v>
      </c>
      <c r="G126">
        <v>289</v>
      </c>
      <c r="I126" t="s">
        <v>144</v>
      </c>
      <c r="J126">
        <v>0</v>
      </c>
      <c r="K126">
        <v>0</v>
      </c>
      <c r="L126">
        <f>IF(Tabelle1[[#This Row],[RRP (EUR)]]&lt;50,1,0)</f>
        <v>1</v>
      </c>
      <c r="M126">
        <f>IF(AND(Tabelle1[[#This Row],[RRP (EUR)]]&gt;50,Tabelle1[[#This Row],[RRP (EUR)]]&lt;100),1,0)</f>
        <v>0</v>
      </c>
      <c r="N126">
        <f>IF(AND(Tabelle1[[#This Row],[RRP (EUR)]]&gt;100,Tabelle1[[#This Row],[RRP (EUR)]]&lt;200),1,0)</f>
        <v>0</v>
      </c>
      <c r="O126">
        <f>IF(AND(Tabelle1[[#This Row],[RRP (EUR)]]&gt;200,Tabelle1[[#This Row],[RRP (EUR)]]&lt;300),1,0)</f>
        <v>0</v>
      </c>
      <c r="P126">
        <f>IF(Tabelle1[[#This Row],[RRP (EUR)]]&gt;300,1,0)</f>
        <v>0</v>
      </c>
      <c r="Q126" s="1">
        <f>LEN(Tabelle1[[#This Row],[Number]])-2</f>
        <v>5</v>
      </c>
    </row>
    <row r="127" spans="1:17" x14ac:dyDescent="0.45">
      <c r="A127" s="1" t="s">
        <v>335</v>
      </c>
      <c r="B127" t="s">
        <v>299</v>
      </c>
      <c r="C127" s="1" t="s">
        <v>327</v>
      </c>
      <c r="D127">
        <v>2023</v>
      </c>
      <c r="E127" t="s">
        <v>336</v>
      </c>
      <c r="G127">
        <v>279</v>
      </c>
      <c r="J127">
        <v>0</v>
      </c>
      <c r="K127">
        <v>0</v>
      </c>
      <c r="L127">
        <f>IF(Tabelle1[[#This Row],[RRP (EUR)]]&lt;50,1,0)</f>
        <v>1</v>
      </c>
      <c r="M127">
        <f>IF(AND(Tabelle1[[#This Row],[RRP (EUR)]]&gt;50,Tabelle1[[#This Row],[RRP (EUR)]]&lt;100),1,0)</f>
        <v>0</v>
      </c>
      <c r="N127">
        <f>IF(AND(Tabelle1[[#This Row],[RRP (EUR)]]&gt;100,Tabelle1[[#This Row],[RRP (EUR)]]&lt;200),1,0)</f>
        <v>0</v>
      </c>
      <c r="O127">
        <f>IF(AND(Tabelle1[[#This Row],[RRP (EUR)]]&gt;200,Tabelle1[[#This Row],[RRP (EUR)]]&lt;300),1,0)</f>
        <v>0</v>
      </c>
      <c r="P127">
        <f>IF(Tabelle1[[#This Row],[RRP (EUR)]]&gt;300,1,0)</f>
        <v>0</v>
      </c>
      <c r="Q127" s="1">
        <f>LEN(Tabelle1[[#This Row],[Number]])-2</f>
        <v>5</v>
      </c>
    </row>
    <row r="128" spans="1:17" x14ac:dyDescent="0.45">
      <c r="A128" s="1" t="s">
        <v>337</v>
      </c>
      <c r="B128" t="s">
        <v>299</v>
      </c>
      <c r="C128" s="1" t="s">
        <v>314</v>
      </c>
      <c r="D128">
        <v>2023</v>
      </c>
      <c r="E128" t="s">
        <v>338</v>
      </c>
      <c r="G128">
        <v>278</v>
      </c>
      <c r="J128">
        <v>0</v>
      </c>
      <c r="K128">
        <v>0</v>
      </c>
      <c r="L128">
        <f>IF(Tabelle1[[#This Row],[RRP (EUR)]]&lt;50,1,0)</f>
        <v>1</v>
      </c>
      <c r="M128">
        <f>IF(AND(Tabelle1[[#This Row],[RRP (EUR)]]&gt;50,Tabelle1[[#This Row],[RRP (EUR)]]&lt;100),1,0)</f>
        <v>0</v>
      </c>
      <c r="N128">
        <f>IF(AND(Tabelle1[[#This Row],[RRP (EUR)]]&gt;100,Tabelle1[[#This Row],[RRP (EUR)]]&lt;200),1,0)</f>
        <v>0</v>
      </c>
      <c r="O128">
        <f>IF(AND(Tabelle1[[#This Row],[RRP (EUR)]]&gt;200,Tabelle1[[#This Row],[RRP (EUR)]]&lt;300),1,0)</f>
        <v>0</v>
      </c>
      <c r="P128">
        <f>IF(Tabelle1[[#This Row],[RRP (EUR)]]&gt;300,1,0)</f>
        <v>0</v>
      </c>
      <c r="Q128" s="1">
        <f>LEN(Tabelle1[[#This Row],[Number]])-2</f>
        <v>5</v>
      </c>
    </row>
    <row r="129" spans="1:17" x14ac:dyDescent="0.45">
      <c r="A129" s="1" t="s">
        <v>339</v>
      </c>
      <c r="B129" t="s">
        <v>170</v>
      </c>
      <c r="C129" s="1" t="s">
        <v>299</v>
      </c>
      <c r="D129">
        <v>2023</v>
      </c>
      <c r="E129" t="s">
        <v>340</v>
      </c>
      <c r="F129">
        <v>1</v>
      </c>
      <c r="G129">
        <v>307</v>
      </c>
      <c r="I129" t="s">
        <v>144</v>
      </c>
      <c r="J129">
        <v>0</v>
      </c>
      <c r="K129">
        <v>0</v>
      </c>
      <c r="L129">
        <f>IF(Tabelle1[[#This Row],[RRP (EUR)]]&lt;50,1,0)</f>
        <v>1</v>
      </c>
      <c r="M129">
        <f>IF(AND(Tabelle1[[#This Row],[RRP (EUR)]]&gt;50,Tabelle1[[#This Row],[RRP (EUR)]]&lt;100),1,0)</f>
        <v>0</v>
      </c>
      <c r="N129">
        <f>IF(AND(Tabelle1[[#This Row],[RRP (EUR)]]&gt;100,Tabelle1[[#This Row],[RRP (EUR)]]&lt;200),1,0)</f>
        <v>0</v>
      </c>
      <c r="O129">
        <f>IF(AND(Tabelle1[[#This Row],[RRP (EUR)]]&gt;200,Tabelle1[[#This Row],[RRP (EUR)]]&lt;300),1,0)</f>
        <v>0</v>
      </c>
      <c r="P129">
        <f>IF(Tabelle1[[#This Row],[RRP (EUR)]]&gt;300,1,0)</f>
        <v>0</v>
      </c>
      <c r="Q129" s="1">
        <f>LEN(Tabelle1[[#This Row],[Number]])-2</f>
        <v>5</v>
      </c>
    </row>
    <row r="130" spans="1:17" x14ac:dyDescent="0.45">
      <c r="A130" s="1" t="s">
        <v>341</v>
      </c>
      <c r="B130" t="s">
        <v>299</v>
      </c>
      <c r="C130" s="1" t="s">
        <v>327</v>
      </c>
      <c r="D130">
        <v>2023</v>
      </c>
      <c r="E130" t="s">
        <v>342</v>
      </c>
      <c r="G130">
        <v>332</v>
      </c>
      <c r="J130">
        <v>0</v>
      </c>
      <c r="K130">
        <v>0</v>
      </c>
      <c r="L130">
        <f>IF(Tabelle1[[#This Row],[RRP (EUR)]]&lt;50,1,0)</f>
        <v>1</v>
      </c>
      <c r="M130">
        <f>IF(AND(Tabelle1[[#This Row],[RRP (EUR)]]&gt;50,Tabelle1[[#This Row],[RRP (EUR)]]&lt;100),1,0)</f>
        <v>0</v>
      </c>
      <c r="N130">
        <f>IF(AND(Tabelle1[[#This Row],[RRP (EUR)]]&gt;100,Tabelle1[[#This Row],[RRP (EUR)]]&lt;200),1,0)</f>
        <v>0</v>
      </c>
      <c r="O130">
        <f>IF(AND(Tabelle1[[#This Row],[RRP (EUR)]]&gt;200,Tabelle1[[#This Row],[RRP (EUR)]]&lt;300),1,0)</f>
        <v>0</v>
      </c>
      <c r="P130">
        <f>IF(Tabelle1[[#This Row],[RRP (EUR)]]&gt;300,1,0)</f>
        <v>0</v>
      </c>
      <c r="Q130" s="1">
        <f>LEN(Tabelle1[[#This Row],[Number]])-2</f>
        <v>5</v>
      </c>
    </row>
    <row r="131" spans="1:17" x14ac:dyDescent="0.45">
      <c r="A131" s="1" t="s">
        <v>343</v>
      </c>
      <c r="B131" t="s">
        <v>129</v>
      </c>
      <c r="C131" s="1" t="s">
        <v>220</v>
      </c>
      <c r="D131">
        <v>2023</v>
      </c>
      <c r="E131" t="s">
        <v>344</v>
      </c>
      <c r="F131">
        <v>1</v>
      </c>
      <c r="G131">
        <v>214</v>
      </c>
      <c r="J131">
        <v>0</v>
      </c>
      <c r="K131">
        <v>0</v>
      </c>
      <c r="L131">
        <f>IF(Tabelle1[[#This Row],[RRP (EUR)]]&lt;50,1,0)</f>
        <v>1</v>
      </c>
      <c r="M131">
        <f>IF(AND(Tabelle1[[#This Row],[RRP (EUR)]]&gt;50,Tabelle1[[#This Row],[RRP (EUR)]]&lt;100),1,0)</f>
        <v>0</v>
      </c>
      <c r="N131">
        <f>IF(AND(Tabelle1[[#This Row],[RRP (EUR)]]&gt;100,Tabelle1[[#This Row],[RRP (EUR)]]&lt;200),1,0)</f>
        <v>0</v>
      </c>
      <c r="O131">
        <f>IF(AND(Tabelle1[[#This Row],[RRP (EUR)]]&gt;200,Tabelle1[[#This Row],[RRP (EUR)]]&lt;300),1,0)</f>
        <v>0</v>
      </c>
      <c r="P131">
        <f>IF(Tabelle1[[#This Row],[RRP (EUR)]]&gt;300,1,0)</f>
        <v>0</v>
      </c>
      <c r="Q131" s="1">
        <f>LEN(Tabelle1[[#This Row],[Number]])-2</f>
        <v>5</v>
      </c>
    </row>
    <row r="132" spans="1:17" x14ac:dyDescent="0.45">
      <c r="A132" s="1" t="s">
        <v>345</v>
      </c>
      <c r="B132" t="s">
        <v>244</v>
      </c>
      <c r="C132" s="1" t="s">
        <v>299</v>
      </c>
      <c r="D132">
        <v>2023</v>
      </c>
      <c r="E132" t="s">
        <v>346</v>
      </c>
      <c r="F132">
        <v>1</v>
      </c>
      <c r="G132">
        <v>212</v>
      </c>
      <c r="J132">
        <v>0</v>
      </c>
      <c r="K132">
        <v>0</v>
      </c>
      <c r="L132">
        <f>IF(Tabelle1[[#This Row],[RRP (EUR)]]&lt;50,1,0)</f>
        <v>1</v>
      </c>
      <c r="M132">
        <f>IF(AND(Tabelle1[[#This Row],[RRP (EUR)]]&gt;50,Tabelle1[[#This Row],[RRP (EUR)]]&lt;100),1,0)</f>
        <v>0</v>
      </c>
      <c r="N132">
        <f>IF(AND(Tabelle1[[#This Row],[RRP (EUR)]]&gt;100,Tabelle1[[#This Row],[RRP (EUR)]]&lt;200),1,0)</f>
        <v>0</v>
      </c>
      <c r="O132">
        <f>IF(AND(Tabelle1[[#This Row],[RRP (EUR)]]&gt;200,Tabelle1[[#This Row],[RRP (EUR)]]&lt;300),1,0)</f>
        <v>0</v>
      </c>
      <c r="P132">
        <f>IF(Tabelle1[[#This Row],[RRP (EUR)]]&gt;300,1,0)</f>
        <v>0</v>
      </c>
      <c r="Q132" s="1">
        <f>LEN(Tabelle1[[#This Row],[Number]])-2</f>
        <v>5</v>
      </c>
    </row>
    <row r="133" spans="1:17" x14ac:dyDescent="0.45">
      <c r="A133" s="1" t="s">
        <v>347</v>
      </c>
      <c r="B133" t="s">
        <v>299</v>
      </c>
      <c r="C133" s="1" t="s">
        <v>314</v>
      </c>
      <c r="D133">
        <v>2023</v>
      </c>
      <c r="E133" t="s">
        <v>348</v>
      </c>
      <c r="G133">
        <v>318</v>
      </c>
      <c r="J133">
        <v>0</v>
      </c>
      <c r="K133">
        <v>0</v>
      </c>
      <c r="L133">
        <f>IF(Tabelle1[[#This Row],[RRP (EUR)]]&lt;50,1,0)</f>
        <v>1</v>
      </c>
      <c r="M133">
        <f>IF(AND(Tabelle1[[#This Row],[RRP (EUR)]]&gt;50,Tabelle1[[#This Row],[RRP (EUR)]]&lt;100),1,0)</f>
        <v>0</v>
      </c>
      <c r="N133">
        <f>IF(AND(Tabelle1[[#This Row],[RRP (EUR)]]&gt;100,Tabelle1[[#This Row],[RRP (EUR)]]&lt;200),1,0)</f>
        <v>0</v>
      </c>
      <c r="O133">
        <f>IF(AND(Tabelle1[[#This Row],[RRP (EUR)]]&gt;200,Tabelle1[[#This Row],[RRP (EUR)]]&lt;300),1,0)</f>
        <v>0</v>
      </c>
      <c r="P133">
        <f>IF(Tabelle1[[#This Row],[RRP (EUR)]]&gt;300,1,0)</f>
        <v>0</v>
      </c>
      <c r="Q133" s="1">
        <f>LEN(Tabelle1[[#This Row],[Number]])-2</f>
        <v>5</v>
      </c>
    </row>
    <row r="134" spans="1:17" x14ac:dyDescent="0.45">
      <c r="A134" s="1" t="s">
        <v>349</v>
      </c>
      <c r="B134" t="s">
        <v>229</v>
      </c>
      <c r="C134" s="1" t="s">
        <v>108</v>
      </c>
      <c r="D134">
        <v>2023</v>
      </c>
      <c r="E134" t="s">
        <v>350</v>
      </c>
      <c r="F134">
        <v>1</v>
      </c>
      <c r="G134">
        <v>226</v>
      </c>
      <c r="J134">
        <v>0</v>
      </c>
      <c r="K134">
        <v>0</v>
      </c>
      <c r="L134">
        <f>IF(Tabelle1[[#This Row],[RRP (EUR)]]&lt;50,1,0)</f>
        <v>1</v>
      </c>
      <c r="M134">
        <f>IF(AND(Tabelle1[[#This Row],[RRP (EUR)]]&gt;50,Tabelle1[[#This Row],[RRP (EUR)]]&lt;100),1,0)</f>
        <v>0</v>
      </c>
      <c r="N134">
        <f>IF(AND(Tabelle1[[#This Row],[RRP (EUR)]]&gt;100,Tabelle1[[#This Row],[RRP (EUR)]]&lt;200),1,0)</f>
        <v>0</v>
      </c>
      <c r="O134">
        <f>IF(AND(Tabelle1[[#This Row],[RRP (EUR)]]&gt;200,Tabelle1[[#This Row],[RRP (EUR)]]&lt;300),1,0)</f>
        <v>0</v>
      </c>
      <c r="P134">
        <f>IF(Tabelle1[[#This Row],[RRP (EUR)]]&gt;300,1,0)</f>
        <v>0</v>
      </c>
      <c r="Q134" s="1">
        <f>LEN(Tabelle1[[#This Row],[Number]])-2</f>
        <v>5</v>
      </c>
    </row>
    <row r="135" spans="1:17" x14ac:dyDescent="0.45">
      <c r="A135" s="1" t="s">
        <v>351</v>
      </c>
      <c r="B135" t="s">
        <v>18</v>
      </c>
      <c r="C135" s="1" t="s">
        <v>352</v>
      </c>
      <c r="D135">
        <v>2023</v>
      </c>
      <c r="E135" t="s">
        <v>353</v>
      </c>
      <c r="F135">
        <v>2</v>
      </c>
      <c r="G135">
        <v>365</v>
      </c>
      <c r="I135" t="s">
        <v>354</v>
      </c>
      <c r="J135">
        <v>0</v>
      </c>
      <c r="K135">
        <v>0</v>
      </c>
      <c r="L135">
        <f>IF(Tabelle1[[#This Row],[RRP (EUR)]]&lt;50,1,0)</f>
        <v>1</v>
      </c>
      <c r="M135">
        <f>IF(AND(Tabelle1[[#This Row],[RRP (EUR)]]&gt;50,Tabelle1[[#This Row],[RRP (EUR)]]&lt;100),1,0)</f>
        <v>0</v>
      </c>
      <c r="N135">
        <f>IF(AND(Tabelle1[[#This Row],[RRP (EUR)]]&gt;100,Tabelle1[[#This Row],[RRP (EUR)]]&lt;200),1,0)</f>
        <v>0</v>
      </c>
      <c r="O135">
        <f>IF(AND(Tabelle1[[#This Row],[RRP (EUR)]]&gt;200,Tabelle1[[#This Row],[RRP (EUR)]]&lt;300),1,0)</f>
        <v>0</v>
      </c>
      <c r="P135">
        <f>IF(Tabelle1[[#This Row],[RRP (EUR)]]&gt;300,1,0)</f>
        <v>0</v>
      </c>
      <c r="Q135" s="1">
        <f>LEN(Tabelle1[[#This Row],[Number]])-2</f>
        <v>5</v>
      </c>
    </row>
    <row r="136" spans="1:17" x14ac:dyDescent="0.45">
      <c r="A136" s="1" t="s">
        <v>355</v>
      </c>
      <c r="B136" t="s">
        <v>129</v>
      </c>
      <c r="C136" s="1" t="s">
        <v>220</v>
      </c>
      <c r="D136">
        <v>2023</v>
      </c>
      <c r="E136" t="s">
        <v>356</v>
      </c>
      <c r="F136">
        <v>2</v>
      </c>
      <c r="G136">
        <v>271</v>
      </c>
      <c r="J136">
        <v>0</v>
      </c>
      <c r="K136">
        <v>0</v>
      </c>
      <c r="L136">
        <f>IF(Tabelle1[[#This Row],[RRP (EUR)]]&lt;50,1,0)</f>
        <v>1</v>
      </c>
      <c r="M136">
        <f>IF(AND(Tabelle1[[#This Row],[RRP (EUR)]]&gt;50,Tabelle1[[#This Row],[RRP (EUR)]]&lt;100),1,0)</f>
        <v>0</v>
      </c>
      <c r="N136">
        <f>IF(AND(Tabelle1[[#This Row],[RRP (EUR)]]&gt;100,Tabelle1[[#This Row],[RRP (EUR)]]&lt;200),1,0)</f>
        <v>0</v>
      </c>
      <c r="O136">
        <f>IF(AND(Tabelle1[[#This Row],[RRP (EUR)]]&gt;200,Tabelle1[[#This Row],[RRP (EUR)]]&lt;300),1,0)</f>
        <v>0</v>
      </c>
      <c r="P136">
        <f>IF(Tabelle1[[#This Row],[RRP (EUR)]]&gt;300,1,0)</f>
        <v>0</v>
      </c>
      <c r="Q136" s="1">
        <f>LEN(Tabelle1[[#This Row],[Number]])-2</f>
        <v>5</v>
      </c>
    </row>
    <row r="137" spans="1:17" x14ac:dyDescent="0.45">
      <c r="A137" s="1" t="s">
        <v>357</v>
      </c>
      <c r="B137" t="s">
        <v>220</v>
      </c>
      <c r="C137" s="1" t="s">
        <v>358</v>
      </c>
      <c r="D137">
        <v>2023</v>
      </c>
      <c r="E137" t="s">
        <v>359</v>
      </c>
      <c r="G137">
        <v>153</v>
      </c>
      <c r="J137">
        <v>0</v>
      </c>
      <c r="K137">
        <v>0</v>
      </c>
      <c r="L137">
        <f>IF(Tabelle1[[#This Row],[RRP (EUR)]]&lt;50,1,0)</f>
        <v>1</v>
      </c>
      <c r="M137">
        <f>IF(AND(Tabelle1[[#This Row],[RRP (EUR)]]&gt;50,Tabelle1[[#This Row],[RRP (EUR)]]&lt;100),1,0)</f>
        <v>0</v>
      </c>
      <c r="N137">
        <f>IF(AND(Tabelle1[[#This Row],[RRP (EUR)]]&gt;100,Tabelle1[[#This Row],[RRP (EUR)]]&lt;200),1,0)</f>
        <v>0</v>
      </c>
      <c r="O137">
        <f>IF(AND(Tabelle1[[#This Row],[RRP (EUR)]]&gt;200,Tabelle1[[#This Row],[RRP (EUR)]]&lt;300),1,0)</f>
        <v>0</v>
      </c>
      <c r="P137">
        <f>IF(Tabelle1[[#This Row],[RRP (EUR)]]&gt;300,1,0)</f>
        <v>0</v>
      </c>
      <c r="Q137" s="1">
        <f>LEN(Tabelle1[[#This Row],[Number]])-2</f>
        <v>5</v>
      </c>
    </row>
    <row r="138" spans="1:17" x14ac:dyDescent="0.45">
      <c r="A138" s="1" t="s">
        <v>360</v>
      </c>
      <c r="B138" t="s">
        <v>220</v>
      </c>
      <c r="C138" s="1" t="s">
        <v>358</v>
      </c>
      <c r="D138">
        <v>2023</v>
      </c>
      <c r="E138" t="s">
        <v>361</v>
      </c>
      <c r="G138">
        <v>182</v>
      </c>
      <c r="J138">
        <v>0</v>
      </c>
      <c r="K138">
        <v>0</v>
      </c>
      <c r="L138">
        <f>IF(Tabelle1[[#This Row],[RRP (EUR)]]&lt;50,1,0)</f>
        <v>1</v>
      </c>
      <c r="M138">
        <f>IF(AND(Tabelle1[[#This Row],[RRP (EUR)]]&gt;50,Tabelle1[[#This Row],[RRP (EUR)]]&lt;100),1,0)</f>
        <v>0</v>
      </c>
      <c r="N138">
        <f>IF(AND(Tabelle1[[#This Row],[RRP (EUR)]]&gt;100,Tabelle1[[#This Row],[RRP (EUR)]]&lt;200),1,0)</f>
        <v>0</v>
      </c>
      <c r="O138">
        <f>IF(AND(Tabelle1[[#This Row],[RRP (EUR)]]&gt;200,Tabelle1[[#This Row],[RRP (EUR)]]&lt;300),1,0)</f>
        <v>0</v>
      </c>
      <c r="P138">
        <f>IF(Tabelle1[[#This Row],[RRP (EUR)]]&gt;300,1,0)</f>
        <v>0</v>
      </c>
      <c r="Q138" s="1">
        <f>LEN(Tabelle1[[#This Row],[Number]])-2</f>
        <v>5</v>
      </c>
    </row>
    <row r="139" spans="1:17" x14ac:dyDescent="0.45">
      <c r="A139" s="1" t="s">
        <v>362</v>
      </c>
      <c r="B139" t="s">
        <v>229</v>
      </c>
      <c r="C139" s="1" t="s">
        <v>363</v>
      </c>
      <c r="D139">
        <v>2023</v>
      </c>
      <c r="E139" t="s">
        <v>364</v>
      </c>
      <c r="G139">
        <v>506</v>
      </c>
      <c r="H139" s="1">
        <v>39.99</v>
      </c>
      <c r="J139">
        <v>0</v>
      </c>
      <c r="K139">
        <v>0</v>
      </c>
      <c r="L139">
        <f>IF(Tabelle1[[#This Row],[RRP (EUR)]]&lt;50,1,0)</f>
        <v>1</v>
      </c>
      <c r="M139">
        <f>IF(AND(Tabelle1[[#This Row],[RRP (EUR)]]&gt;50,Tabelle1[[#This Row],[RRP (EUR)]]&lt;100),1,0)</f>
        <v>0</v>
      </c>
      <c r="N139">
        <f>IF(AND(Tabelle1[[#This Row],[RRP (EUR)]]&gt;100,Tabelle1[[#This Row],[RRP (EUR)]]&lt;200),1,0)</f>
        <v>0</v>
      </c>
      <c r="O139">
        <f>IF(AND(Tabelle1[[#This Row],[RRP (EUR)]]&gt;200,Tabelle1[[#This Row],[RRP (EUR)]]&lt;300),1,0)</f>
        <v>0</v>
      </c>
      <c r="P139">
        <f>IF(Tabelle1[[#This Row],[RRP (EUR)]]&gt;300,1,0)</f>
        <v>0</v>
      </c>
      <c r="Q139" s="1">
        <f>LEN(Tabelle1[[#This Row],[Number]])-2</f>
        <v>5</v>
      </c>
    </row>
    <row r="140" spans="1:17" x14ac:dyDescent="0.45">
      <c r="A140" s="1" t="s">
        <v>365</v>
      </c>
      <c r="B140" t="s">
        <v>366</v>
      </c>
      <c r="D140">
        <v>2023</v>
      </c>
      <c r="E140" t="s">
        <v>367</v>
      </c>
      <c r="J140">
        <v>0</v>
      </c>
      <c r="K140">
        <v>0</v>
      </c>
      <c r="L140">
        <f>IF(Tabelle1[[#This Row],[RRP (EUR)]]&lt;50,1,0)</f>
        <v>1</v>
      </c>
      <c r="M140">
        <f>IF(AND(Tabelle1[[#This Row],[RRP (EUR)]]&gt;50,Tabelle1[[#This Row],[RRP (EUR)]]&lt;100),1,0)</f>
        <v>0</v>
      </c>
      <c r="N140">
        <f>IF(AND(Tabelle1[[#This Row],[RRP (EUR)]]&gt;100,Tabelle1[[#This Row],[RRP (EUR)]]&lt;200),1,0)</f>
        <v>0</v>
      </c>
      <c r="O140">
        <f>IF(AND(Tabelle1[[#This Row],[RRP (EUR)]]&gt;200,Tabelle1[[#This Row],[RRP (EUR)]]&lt;300),1,0)</f>
        <v>0</v>
      </c>
      <c r="P140">
        <f>IF(Tabelle1[[#This Row],[RRP (EUR)]]&gt;300,1,0)</f>
        <v>0</v>
      </c>
      <c r="Q140" s="1">
        <f>LEN(Tabelle1[[#This Row],[Number]])-2</f>
        <v>5</v>
      </c>
    </row>
    <row r="141" spans="1:17" x14ac:dyDescent="0.45">
      <c r="A141" s="1" t="s">
        <v>368</v>
      </c>
      <c r="B141" t="s">
        <v>366</v>
      </c>
      <c r="C141" s="1" t="s">
        <v>254</v>
      </c>
      <c r="D141">
        <v>2023</v>
      </c>
      <c r="E141" t="s">
        <v>369</v>
      </c>
      <c r="G141">
        <v>152</v>
      </c>
      <c r="H141" s="1">
        <v>9.99</v>
      </c>
      <c r="J141">
        <v>0</v>
      </c>
      <c r="K141">
        <v>0</v>
      </c>
      <c r="L141">
        <f>IF(Tabelle1[[#This Row],[RRP (EUR)]]&lt;50,1,0)</f>
        <v>1</v>
      </c>
      <c r="M141">
        <f>IF(AND(Tabelle1[[#This Row],[RRP (EUR)]]&gt;50,Tabelle1[[#This Row],[RRP (EUR)]]&lt;100),1,0)</f>
        <v>0</v>
      </c>
      <c r="N141">
        <f>IF(AND(Tabelle1[[#This Row],[RRP (EUR)]]&gt;100,Tabelle1[[#This Row],[RRP (EUR)]]&lt;200),1,0)</f>
        <v>0</v>
      </c>
      <c r="O141">
        <f>IF(AND(Tabelle1[[#This Row],[RRP (EUR)]]&gt;200,Tabelle1[[#This Row],[RRP (EUR)]]&lt;300),1,0)</f>
        <v>0</v>
      </c>
      <c r="P141">
        <f>IF(Tabelle1[[#This Row],[RRP (EUR)]]&gt;300,1,0)</f>
        <v>0</v>
      </c>
      <c r="Q141" s="1">
        <f>LEN(Tabelle1[[#This Row],[Number]])-2</f>
        <v>5</v>
      </c>
    </row>
    <row r="142" spans="1:17" x14ac:dyDescent="0.45">
      <c r="A142" s="1" t="s">
        <v>370</v>
      </c>
      <c r="B142" t="s">
        <v>366</v>
      </c>
      <c r="C142" s="1" t="s">
        <v>371</v>
      </c>
      <c r="D142">
        <v>2023</v>
      </c>
      <c r="E142" t="s">
        <v>372</v>
      </c>
      <c r="G142">
        <v>267</v>
      </c>
      <c r="H142" s="1">
        <v>19.989999999999998</v>
      </c>
      <c r="J142">
        <v>0</v>
      </c>
      <c r="K142">
        <v>0</v>
      </c>
      <c r="L142">
        <f>IF(Tabelle1[[#This Row],[RRP (EUR)]]&lt;50,1,0)</f>
        <v>1</v>
      </c>
      <c r="M142">
        <f>IF(AND(Tabelle1[[#This Row],[RRP (EUR)]]&gt;50,Tabelle1[[#This Row],[RRP (EUR)]]&lt;100),1,0)</f>
        <v>0</v>
      </c>
      <c r="N142">
        <f>IF(AND(Tabelle1[[#This Row],[RRP (EUR)]]&gt;100,Tabelle1[[#This Row],[RRP (EUR)]]&lt;200),1,0)</f>
        <v>0</v>
      </c>
      <c r="O142">
        <f>IF(AND(Tabelle1[[#This Row],[RRP (EUR)]]&gt;200,Tabelle1[[#This Row],[RRP (EUR)]]&lt;300),1,0)</f>
        <v>0</v>
      </c>
      <c r="P142">
        <f>IF(Tabelle1[[#This Row],[RRP (EUR)]]&gt;300,1,0)</f>
        <v>0</v>
      </c>
      <c r="Q142" s="1">
        <f>LEN(Tabelle1[[#This Row],[Number]])-2</f>
        <v>5</v>
      </c>
    </row>
    <row r="143" spans="1:17" x14ac:dyDescent="0.45">
      <c r="A143" s="1" t="s">
        <v>373</v>
      </c>
      <c r="B143" t="s">
        <v>366</v>
      </c>
      <c r="C143" s="1" t="s">
        <v>371</v>
      </c>
      <c r="D143">
        <v>2023</v>
      </c>
      <c r="E143" t="s">
        <v>374</v>
      </c>
      <c r="G143">
        <v>262</v>
      </c>
      <c r="H143" s="1">
        <v>19.989999999999998</v>
      </c>
      <c r="J143">
        <v>0</v>
      </c>
      <c r="K143">
        <v>0</v>
      </c>
      <c r="L143">
        <f>IF(Tabelle1[[#This Row],[RRP (EUR)]]&lt;50,1,0)</f>
        <v>1</v>
      </c>
      <c r="M143">
        <f>IF(AND(Tabelle1[[#This Row],[RRP (EUR)]]&gt;50,Tabelle1[[#This Row],[RRP (EUR)]]&lt;100),1,0)</f>
        <v>0</v>
      </c>
      <c r="N143">
        <f>IF(AND(Tabelle1[[#This Row],[RRP (EUR)]]&gt;100,Tabelle1[[#This Row],[RRP (EUR)]]&lt;200),1,0)</f>
        <v>0</v>
      </c>
      <c r="O143">
        <f>IF(AND(Tabelle1[[#This Row],[RRP (EUR)]]&gt;200,Tabelle1[[#This Row],[RRP (EUR)]]&lt;300),1,0)</f>
        <v>0</v>
      </c>
      <c r="P143">
        <f>IF(Tabelle1[[#This Row],[RRP (EUR)]]&gt;300,1,0)</f>
        <v>0</v>
      </c>
      <c r="Q143" s="1">
        <f>LEN(Tabelle1[[#This Row],[Number]])-2</f>
        <v>5</v>
      </c>
    </row>
    <row r="144" spans="1:17" x14ac:dyDescent="0.45">
      <c r="A144" s="1" t="s">
        <v>375</v>
      </c>
      <c r="B144" t="s">
        <v>366</v>
      </c>
      <c r="C144" s="1" t="s">
        <v>371</v>
      </c>
      <c r="D144">
        <v>2023</v>
      </c>
      <c r="E144" t="s">
        <v>376</v>
      </c>
      <c r="G144">
        <v>250</v>
      </c>
      <c r="H144" s="1">
        <v>19.989999999999998</v>
      </c>
      <c r="J144">
        <v>0</v>
      </c>
      <c r="K144">
        <v>0</v>
      </c>
      <c r="L144">
        <f>IF(Tabelle1[[#This Row],[RRP (EUR)]]&lt;50,1,0)</f>
        <v>1</v>
      </c>
      <c r="M144">
        <f>IF(AND(Tabelle1[[#This Row],[RRP (EUR)]]&gt;50,Tabelle1[[#This Row],[RRP (EUR)]]&lt;100),1,0)</f>
        <v>0</v>
      </c>
      <c r="N144">
        <f>IF(AND(Tabelle1[[#This Row],[RRP (EUR)]]&gt;100,Tabelle1[[#This Row],[RRP (EUR)]]&lt;200),1,0)</f>
        <v>0</v>
      </c>
      <c r="O144">
        <f>IF(AND(Tabelle1[[#This Row],[RRP (EUR)]]&gt;200,Tabelle1[[#This Row],[RRP (EUR)]]&lt;300),1,0)</f>
        <v>0</v>
      </c>
      <c r="P144">
        <f>IF(Tabelle1[[#This Row],[RRP (EUR)]]&gt;300,1,0)</f>
        <v>0</v>
      </c>
      <c r="Q144" s="1">
        <f>LEN(Tabelle1[[#This Row],[Number]])-2</f>
        <v>5</v>
      </c>
    </row>
    <row r="145" spans="1:17" x14ac:dyDescent="0.45">
      <c r="A145" s="1" t="s">
        <v>377</v>
      </c>
      <c r="B145" t="s">
        <v>366</v>
      </c>
      <c r="C145" s="1" t="s">
        <v>229</v>
      </c>
      <c r="D145">
        <v>2023</v>
      </c>
      <c r="E145" t="s">
        <v>378</v>
      </c>
      <c r="G145">
        <v>155</v>
      </c>
      <c r="H145" s="1">
        <v>14.99</v>
      </c>
      <c r="J145">
        <v>0</v>
      </c>
      <c r="K145">
        <v>0</v>
      </c>
      <c r="L145">
        <f>IF(Tabelle1[[#This Row],[RRP (EUR)]]&lt;50,1,0)</f>
        <v>1</v>
      </c>
      <c r="M145">
        <f>IF(AND(Tabelle1[[#This Row],[RRP (EUR)]]&gt;50,Tabelle1[[#This Row],[RRP (EUR)]]&lt;100),1,0)</f>
        <v>0</v>
      </c>
      <c r="N145">
        <f>IF(AND(Tabelle1[[#This Row],[RRP (EUR)]]&gt;100,Tabelle1[[#This Row],[RRP (EUR)]]&lt;200),1,0)</f>
        <v>0</v>
      </c>
      <c r="O145">
        <f>IF(AND(Tabelle1[[#This Row],[RRP (EUR)]]&gt;200,Tabelle1[[#This Row],[RRP (EUR)]]&lt;300),1,0)</f>
        <v>0</v>
      </c>
      <c r="P145">
        <f>IF(Tabelle1[[#This Row],[RRP (EUR)]]&gt;300,1,0)</f>
        <v>0</v>
      </c>
      <c r="Q145" s="1">
        <f>LEN(Tabelle1[[#This Row],[Number]])-2</f>
        <v>5</v>
      </c>
    </row>
    <row r="146" spans="1:17" x14ac:dyDescent="0.45">
      <c r="A146" s="1" t="s">
        <v>379</v>
      </c>
      <c r="B146" t="s">
        <v>366</v>
      </c>
      <c r="C146" s="1" t="s">
        <v>229</v>
      </c>
      <c r="D146">
        <v>2023</v>
      </c>
      <c r="E146" t="s">
        <v>380</v>
      </c>
      <c r="G146">
        <v>320</v>
      </c>
      <c r="H146" s="1">
        <v>19.989999999999998</v>
      </c>
      <c r="J146">
        <v>0</v>
      </c>
      <c r="K146">
        <v>0</v>
      </c>
      <c r="L146">
        <f>IF(Tabelle1[[#This Row],[RRP (EUR)]]&lt;50,1,0)</f>
        <v>1</v>
      </c>
      <c r="M146">
        <f>IF(AND(Tabelle1[[#This Row],[RRP (EUR)]]&gt;50,Tabelle1[[#This Row],[RRP (EUR)]]&lt;100),1,0)</f>
        <v>0</v>
      </c>
      <c r="N146">
        <f>IF(AND(Tabelle1[[#This Row],[RRP (EUR)]]&gt;100,Tabelle1[[#This Row],[RRP (EUR)]]&lt;200),1,0)</f>
        <v>0</v>
      </c>
      <c r="O146">
        <f>IF(AND(Tabelle1[[#This Row],[RRP (EUR)]]&gt;200,Tabelle1[[#This Row],[RRP (EUR)]]&lt;300),1,0)</f>
        <v>0</v>
      </c>
      <c r="P146">
        <f>IF(Tabelle1[[#This Row],[RRP (EUR)]]&gt;300,1,0)</f>
        <v>0</v>
      </c>
      <c r="Q146" s="1">
        <f>LEN(Tabelle1[[#This Row],[Number]])-2</f>
        <v>5</v>
      </c>
    </row>
    <row r="147" spans="1:17" x14ac:dyDescent="0.45">
      <c r="A147" s="1" t="s">
        <v>381</v>
      </c>
      <c r="B147" t="s">
        <v>366</v>
      </c>
      <c r="C147" s="1" t="s">
        <v>229</v>
      </c>
      <c r="D147">
        <v>2023</v>
      </c>
      <c r="E147" t="s">
        <v>382</v>
      </c>
      <c r="G147">
        <v>410</v>
      </c>
      <c r="H147" s="1">
        <v>19.989999999999998</v>
      </c>
      <c r="J147">
        <v>0</v>
      </c>
      <c r="K147">
        <v>0</v>
      </c>
      <c r="L147">
        <f>IF(Tabelle1[[#This Row],[RRP (EUR)]]&lt;50,1,0)</f>
        <v>1</v>
      </c>
      <c r="M147">
        <f>IF(AND(Tabelle1[[#This Row],[RRP (EUR)]]&gt;50,Tabelle1[[#This Row],[RRP (EUR)]]&lt;100),1,0)</f>
        <v>0</v>
      </c>
      <c r="N147">
        <f>IF(AND(Tabelle1[[#This Row],[RRP (EUR)]]&gt;100,Tabelle1[[#This Row],[RRP (EUR)]]&lt;200),1,0)</f>
        <v>0</v>
      </c>
      <c r="O147">
        <f>IF(AND(Tabelle1[[#This Row],[RRP (EUR)]]&gt;200,Tabelle1[[#This Row],[RRP (EUR)]]&lt;300),1,0)</f>
        <v>0</v>
      </c>
      <c r="P147">
        <f>IF(Tabelle1[[#This Row],[RRP (EUR)]]&gt;300,1,0)</f>
        <v>0</v>
      </c>
      <c r="Q147" s="1">
        <f>LEN(Tabelle1[[#This Row],[Number]])-2</f>
        <v>5</v>
      </c>
    </row>
    <row r="148" spans="1:17" x14ac:dyDescent="0.45">
      <c r="A148" s="1" t="s">
        <v>383</v>
      </c>
      <c r="B148" t="s">
        <v>366</v>
      </c>
      <c r="C148" s="1" t="s">
        <v>229</v>
      </c>
      <c r="D148">
        <v>2023</v>
      </c>
      <c r="E148" t="s">
        <v>384</v>
      </c>
      <c r="G148">
        <v>501</v>
      </c>
      <c r="H148" s="1">
        <v>39.99</v>
      </c>
      <c r="J148">
        <v>0</v>
      </c>
      <c r="K148">
        <v>0</v>
      </c>
      <c r="L148">
        <f>IF(Tabelle1[[#This Row],[RRP (EUR)]]&lt;50,1,0)</f>
        <v>1</v>
      </c>
      <c r="M148">
        <f>IF(AND(Tabelle1[[#This Row],[RRP (EUR)]]&gt;50,Tabelle1[[#This Row],[RRP (EUR)]]&lt;100),1,0)</f>
        <v>0</v>
      </c>
      <c r="N148">
        <f>IF(AND(Tabelle1[[#This Row],[RRP (EUR)]]&gt;100,Tabelle1[[#This Row],[RRP (EUR)]]&lt;200),1,0)</f>
        <v>0</v>
      </c>
      <c r="O148">
        <f>IF(AND(Tabelle1[[#This Row],[RRP (EUR)]]&gt;200,Tabelle1[[#This Row],[RRP (EUR)]]&lt;300),1,0)</f>
        <v>0</v>
      </c>
      <c r="P148">
        <f>IF(Tabelle1[[#This Row],[RRP (EUR)]]&gt;300,1,0)</f>
        <v>0</v>
      </c>
      <c r="Q148" s="1">
        <f>LEN(Tabelle1[[#This Row],[Number]])-2</f>
        <v>5</v>
      </c>
    </row>
    <row r="149" spans="1:17" x14ac:dyDescent="0.45">
      <c r="A149" s="1" t="s">
        <v>385</v>
      </c>
      <c r="B149" t="s">
        <v>366</v>
      </c>
      <c r="C149" s="1" t="s">
        <v>254</v>
      </c>
      <c r="D149">
        <v>2023</v>
      </c>
      <c r="E149" t="s">
        <v>386</v>
      </c>
      <c r="G149">
        <v>549</v>
      </c>
      <c r="H149" s="1">
        <v>39.99</v>
      </c>
      <c r="J149">
        <v>0</v>
      </c>
      <c r="K149">
        <v>0</v>
      </c>
      <c r="L149">
        <f>IF(Tabelle1[[#This Row],[RRP (EUR)]]&lt;50,1,0)</f>
        <v>1</v>
      </c>
      <c r="M149">
        <f>IF(AND(Tabelle1[[#This Row],[RRP (EUR)]]&gt;50,Tabelle1[[#This Row],[RRP (EUR)]]&lt;100),1,0)</f>
        <v>0</v>
      </c>
      <c r="N149">
        <f>IF(AND(Tabelle1[[#This Row],[RRP (EUR)]]&gt;100,Tabelle1[[#This Row],[RRP (EUR)]]&lt;200),1,0)</f>
        <v>0</v>
      </c>
      <c r="O149">
        <f>IF(AND(Tabelle1[[#This Row],[RRP (EUR)]]&gt;200,Tabelle1[[#This Row],[RRP (EUR)]]&lt;300),1,0)</f>
        <v>0</v>
      </c>
      <c r="P149">
        <f>IF(Tabelle1[[#This Row],[RRP (EUR)]]&gt;300,1,0)</f>
        <v>0</v>
      </c>
      <c r="Q149" s="1">
        <f>LEN(Tabelle1[[#This Row],[Number]])-2</f>
        <v>5</v>
      </c>
    </row>
    <row r="150" spans="1:17" x14ac:dyDescent="0.45">
      <c r="A150" s="1" t="s">
        <v>387</v>
      </c>
      <c r="B150" t="s">
        <v>366</v>
      </c>
      <c r="C150" s="1" t="s">
        <v>146</v>
      </c>
      <c r="D150">
        <v>2023</v>
      </c>
      <c r="E150" t="s">
        <v>388</v>
      </c>
      <c r="G150">
        <v>86</v>
      </c>
      <c r="H150" s="1">
        <v>9.99</v>
      </c>
      <c r="J150">
        <v>0</v>
      </c>
      <c r="K150">
        <v>0</v>
      </c>
      <c r="L150">
        <f>IF(Tabelle1[[#This Row],[RRP (EUR)]]&lt;50,1,0)</f>
        <v>1</v>
      </c>
      <c r="M150">
        <f>IF(AND(Tabelle1[[#This Row],[RRP (EUR)]]&gt;50,Tabelle1[[#This Row],[RRP (EUR)]]&lt;100),1,0)</f>
        <v>0</v>
      </c>
      <c r="N150">
        <f>IF(AND(Tabelle1[[#This Row],[RRP (EUR)]]&gt;100,Tabelle1[[#This Row],[RRP (EUR)]]&lt;200),1,0)</f>
        <v>0</v>
      </c>
      <c r="O150">
        <f>IF(AND(Tabelle1[[#This Row],[RRP (EUR)]]&gt;200,Tabelle1[[#This Row],[RRP (EUR)]]&lt;300),1,0)</f>
        <v>0</v>
      </c>
      <c r="P150">
        <f>IF(Tabelle1[[#This Row],[RRP (EUR)]]&gt;300,1,0)</f>
        <v>0</v>
      </c>
      <c r="Q150" s="1">
        <f>LEN(Tabelle1[[#This Row],[Number]])-2</f>
        <v>5</v>
      </c>
    </row>
    <row r="151" spans="1:17" x14ac:dyDescent="0.45">
      <c r="A151" s="1" t="s">
        <v>389</v>
      </c>
      <c r="B151" t="s">
        <v>366</v>
      </c>
      <c r="C151" s="1" t="s">
        <v>146</v>
      </c>
      <c r="D151">
        <v>2023</v>
      </c>
      <c r="E151" t="s">
        <v>390</v>
      </c>
      <c r="G151">
        <v>100</v>
      </c>
      <c r="H151" s="1">
        <v>9.99</v>
      </c>
      <c r="J151">
        <v>0</v>
      </c>
      <c r="K151">
        <v>0</v>
      </c>
      <c r="L151">
        <f>IF(Tabelle1[[#This Row],[RRP (EUR)]]&lt;50,1,0)</f>
        <v>1</v>
      </c>
      <c r="M151">
        <f>IF(AND(Tabelle1[[#This Row],[RRP (EUR)]]&gt;50,Tabelle1[[#This Row],[RRP (EUR)]]&lt;100),1,0)</f>
        <v>0</v>
      </c>
      <c r="N151">
        <f>IF(AND(Tabelle1[[#This Row],[RRP (EUR)]]&gt;100,Tabelle1[[#This Row],[RRP (EUR)]]&lt;200),1,0)</f>
        <v>0</v>
      </c>
      <c r="O151">
        <f>IF(AND(Tabelle1[[#This Row],[RRP (EUR)]]&gt;200,Tabelle1[[#This Row],[RRP (EUR)]]&lt;300),1,0)</f>
        <v>0</v>
      </c>
      <c r="P151">
        <f>IF(Tabelle1[[#This Row],[RRP (EUR)]]&gt;300,1,0)</f>
        <v>0</v>
      </c>
      <c r="Q151" s="1">
        <f>LEN(Tabelle1[[#This Row],[Number]])-2</f>
        <v>5</v>
      </c>
    </row>
    <row r="152" spans="1:17" x14ac:dyDescent="0.45">
      <c r="A152" s="1" t="s">
        <v>391</v>
      </c>
      <c r="B152" t="s">
        <v>366</v>
      </c>
      <c r="C152" s="1" t="s">
        <v>146</v>
      </c>
      <c r="D152">
        <v>2023</v>
      </c>
      <c r="E152" t="s">
        <v>392</v>
      </c>
      <c r="G152">
        <v>81</v>
      </c>
      <c r="H152" s="1">
        <v>9.99</v>
      </c>
      <c r="J152">
        <v>0</v>
      </c>
      <c r="K152">
        <v>0</v>
      </c>
      <c r="L152">
        <f>IF(Tabelle1[[#This Row],[RRP (EUR)]]&lt;50,1,0)</f>
        <v>1</v>
      </c>
      <c r="M152">
        <f>IF(AND(Tabelle1[[#This Row],[RRP (EUR)]]&gt;50,Tabelle1[[#This Row],[RRP (EUR)]]&lt;100),1,0)</f>
        <v>0</v>
      </c>
      <c r="N152">
        <f>IF(AND(Tabelle1[[#This Row],[RRP (EUR)]]&gt;100,Tabelle1[[#This Row],[RRP (EUR)]]&lt;200),1,0)</f>
        <v>0</v>
      </c>
      <c r="O152">
        <f>IF(AND(Tabelle1[[#This Row],[RRP (EUR)]]&gt;200,Tabelle1[[#This Row],[RRP (EUR)]]&lt;300),1,0)</f>
        <v>0</v>
      </c>
      <c r="P152">
        <f>IF(Tabelle1[[#This Row],[RRP (EUR)]]&gt;300,1,0)</f>
        <v>0</v>
      </c>
      <c r="Q152" s="1">
        <f>LEN(Tabelle1[[#This Row],[Number]])-2</f>
        <v>5</v>
      </c>
    </row>
    <row r="153" spans="1:17" x14ac:dyDescent="0.45">
      <c r="A153" s="1" t="s">
        <v>393</v>
      </c>
      <c r="B153" t="s">
        <v>366</v>
      </c>
      <c r="C153" s="1" t="s">
        <v>394</v>
      </c>
      <c r="D153">
        <v>2023</v>
      </c>
      <c r="E153" t="s">
        <v>394</v>
      </c>
      <c r="G153">
        <v>139</v>
      </c>
      <c r="H153" s="1">
        <v>9.99</v>
      </c>
      <c r="J153">
        <v>0</v>
      </c>
      <c r="K153">
        <v>0</v>
      </c>
      <c r="L153">
        <f>IF(Tabelle1[[#This Row],[RRP (EUR)]]&lt;50,1,0)</f>
        <v>1</v>
      </c>
      <c r="M153">
        <f>IF(AND(Tabelle1[[#This Row],[RRP (EUR)]]&gt;50,Tabelle1[[#This Row],[RRP (EUR)]]&lt;100),1,0)</f>
        <v>0</v>
      </c>
      <c r="N153">
        <f>IF(AND(Tabelle1[[#This Row],[RRP (EUR)]]&gt;100,Tabelle1[[#This Row],[RRP (EUR)]]&lt;200),1,0)</f>
        <v>0</v>
      </c>
      <c r="O153">
        <f>IF(AND(Tabelle1[[#This Row],[RRP (EUR)]]&gt;200,Tabelle1[[#This Row],[RRP (EUR)]]&lt;300),1,0)</f>
        <v>0</v>
      </c>
      <c r="P153">
        <f>IF(Tabelle1[[#This Row],[RRP (EUR)]]&gt;300,1,0)</f>
        <v>0</v>
      </c>
      <c r="Q153" s="1">
        <f>LEN(Tabelle1[[#This Row],[Number]])-2</f>
        <v>5</v>
      </c>
    </row>
    <row r="154" spans="1:17" x14ac:dyDescent="0.45">
      <c r="A154" s="1" t="s">
        <v>395</v>
      </c>
      <c r="B154" t="s">
        <v>366</v>
      </c>
      <c r="C154" s="1" t="s">
        <v>394</v>
      </c>
      <c r="D154">
        <v>2023</v>
      </c>
      <c r="E154" t="s">
        <v>396</v>
      </c>
      <c r="G154">
        <v>131</v>
      </c>
      <c r="H154" s="1">
        <v>9.99</v>
      </c>
      <c r="J154">
        <v>0</v>
      </c>
      <c r="K154">
        <v>0</v>
      </c>
      <c r="L154">
        <f>IF(Tabelle1[[#This Row],[RRP (EUR)]]&lt;50,1,0)</f>
        <v>1</v>
      </c>
      <c r="M154">
        <f>IF(AND(Tabelle1[[#This Row],[RRP (EUR)]]&gt;50,Tabelle1[[#This Row],[RRP (EUR)]]&lt;100),1,0)</f>
        <v>0</v>
      </c>
      <c r="N154">
        <f>IF(AND(Tabelle1[[#This Row],[RRP (EUR)]]&gt;100,Tabelle1[[#This Row],[RRP (EUR)]]&lt;200),1,0)</f>
        <v>0</v>
      </c>
      <c r="O154">
        <f>IF(AND(Tabelle1[[#This Row],[RRP (EUR)]]&gt;200,Tabelle1[[#This Row],[RRP (EUR)]]&lt;300),1,0)</f>
        <v>0</v>
      </c>
      <c r="P154">
        <f>IF(Tabelle1[[#This Row],[RRP (EUR)]]&gt;300,1,0)</f>
        <v>0</v>
      </c>
      <c r="Q154" s="1">
        <f>LEN(Tabelle1[[#This Row],[Number]])-2</f>
        <v>5</v>
      </c>
    </row>
    <row r="155" spans="1:17" x14ac:dyDescent="0.45">
      <c r="A155" s="1" t="s">
        <v>397</v>
      </c>
      <c r="B155" t="s">
        <v>366</v>
      </c>
      <c r="C155" s="1" t="s">
        <v>398</v>
      </c>
      <c r="D155">
        <v>2023</v>
      </c>
      <c r="E155" t="s">
        <v>399</v>
      </c>
      <c r="G155">
        <v>184</v>
      </c>
      <c r="H155" s="1">
        <v>14.99</v>
      </c>
      <c r="J155">
        <v>0</v>
      </c>
      <c r="K155">
        <v>0</v>
      </c>
      <c r="L155">
        <f>IF(Tabelle1[[#This Row],[RRP (EUR)]]&lt;50,1,0)</f>
        <v>1</v>
      </c>
      <c r="M155">
        <f>IF(AND(Tabelle1[[#This Row],[RRP (EUR)]]&gt;50,Tabelle1[[#This Row],[RRP (EUR)]]&lt;100),1,0)</f>
        <v>0</v>
      </c>
      <c r="N155">
        <f>IF(AND(Tabelle1[[#This Row],[RRP (EUR)]]&gt;100,Tabelle1[[#This Row],[RRP (EUR)]]&lt;200),1,0)</f>
        <v>0</v>
      </c>
      <c r="O155">
        <f>IF(AND(Tabelle1[[#This Row],[RRP (EUR)]]&gt;200,Tabelle1[[#This Row],[RRP (EUR)]]&lt;300),1,0)</f>
        <v>0</v>
      </c>
      <c r="P155">
        <f>IF(Tabelle1[[#This Row],[RRP (EUR)]]&gt;300,1,0)</f>
        <v>0</v>
      </c>
      <c r="Q155" s="1">
        <f>LEN(Tabelle1[[#This Row],[Number]])-2</f>
        <v>5</v>
      </c>
    </row>
    <row r="156" spans="1:17" x14ac:dyDescent="0.45">
      <c r="A156" s="1" t="s">
        <v>400</v>
      </c>
      <c r="B156" t="s">
        <v>366</v>
      </c>
      <c r="C156" s="1" t="s">
        <v>398</v>
      </c>
      <c r="D156">
        <v>2023</v>
      </c>
      <c r="E156" t="s">
        <v>401</v>
      </c>
      <c r="G156">
        <v>348</v>
      </c>
      <c r="H156" s="1">
        <v>19.989999999999998</v>
      </c>
      <c r="J156">
        <v>0</v>
      </c>
      <c r="K156">
        <v>0</v>
      </c>
      <c r="L156">
        <f>IF(Tabelle1[[#This Row],[RRP (EUR)]]&lt;50,1,0)</f>
        <v>1</v>
      </c>
      <c r="M156">
        <f>IF(AND(Tabelle1[[#This Row],[RRP (EUR)]]&gt;50,Tabelle1[[#This Row],[RRP (EUR)]]&lt;100),1,0)</f>
        <v>0</v>
      </c>
      <c r="N156">
        <f>IF(AND(Tabelle1[[#This Row],[RRP (EUR)]]&gt;100,Tabelle1[[#This Row],[RRP (EUR)]]&lt;200),1,0)</f>
        <v>0</v>
      </c>
      <c r="O156">
        <f>IF(AND(Tabelle1[[#This Row],[RRP (EUR)]]&gt;200,Tabelle1[[#This Row],[RRP (EUR)]]&lt;300),1,0)</f>
        <v>0</v>
      </c>
      <c r="P156">
        <f>IF(Tabelle1[[#This Row],[RRP (EUR)]]&gt;300,1,0)</f>
        <v>0</v>
      </c>
      <c r="Q156" s="1">
        <f>LEN(Tabelle1[[#This Row],[Number]])-2</f>
        <v>5</v>
      </c>
    </row>
    <row r="157" spans="1:17" x14ac:dyDescent="0.45">
      <c r="A157" s="1" t="s">
        <v>402</v>
      </c>
      <c r="B157" t="s">
        <v>366</v>
      </c>
      <c r="C157" s="1" t="s">
        <v>398</v>
      </c>
      <c r="D157">
        <v>2023</v>
      </c>
      <c r="E157" t="s">
        <v>403</v>
      </c>
      <c r="G157">
        <v>261</v>
      </c>
      <c r="H157" s="1">
        <v>19.989999999999998</v>
      </c>
      <c r="J157">
        <v>0</v>
      </c>
      <c r="K157">
        <v>0</v>
      </c>
      <c r="L157">
        <f>IF(Tabelle1[[#This Row],[RRP (EUR)]]&lt;50,1,0)</f>
        <v>1</v>
      </c>
      <c r="M157">
        <f>IF(AND(Tabelle1[[#This Row],[RRP (EUR)]]&gt;50,Tabelle1[[#This Row],[RRP (EUR)]]&lt;100),1,0)</f>
        <v>0</v>
      </c>
      <c r="N157">
        <f>IF(AND(Tabelle1[[#This Row],[RRP (EUR)]]&gt;100,Tabelle1[[#This Row],[RRP (EUR)]]&lt;200),1,0)</f>
        <v>0</v>
      </c>
      <c r="O157">
        <f>IF(AND(Tabelle1[[#This Row],[RRP (EUR)]]&gt;200,Tabelle1[[#This Row],[RRP (EUR)]]&lt;300),1,0)</f>
        <v>0</v>
      </c>
      <c r="P157">
        <f>IF(Tabelle1[[#This Row],[RRP (EUR)]]&gt;300,1,0)</f>
        <v>0</v>
      </c>
      <c r="Q157" s="1">
        <f>LEN(Tabelle1[[#This Row],[Number]])-2</f>
        <v>5</v>
      </c>
    </row>
    <row r="158" spans="1:17" x14ac:dyDescent="0.45">
      <c r="A158" s="1" t="s">
        <v>404</v>
      </c>
      <c r="B158" t="s">
        <v>220</v>
      </c>
      <c r="C158" s="1" t="s">
        <v>405</v>
      </c>
      <c r="D158">
        <v>2023</v>
      </c>
      <c r="E158" t="s">
        <v>406</v>
      </c>
      <c r="G158">
        <v>254</v>
      </c>
      <c r="H158" s="1">
        <v>12.99</v>
      </c>
      <c r="J158">
        <v>0</v>
      </c>
      <c r="K158">
        <v>0</v>
      </c>
      <c r="L158">
        <f>IF(Tabelle1[[#This Row],[RRP (EUR)]]&lt;50,1,0)</f>
        <v>1</v>
      </c>
      <c r="M158">
        <f>IF(AND(Tabelle1[[#This Row],[RRP (EUR)]]&gt;50,Tabelle1[[#This Row],[RRP (EUR)]]&lt;100),1,0)</f>
        <v>0</v>
      </c>
      <c r="N158">
        <f>IF(AND(Tabelle1[[#This Row],[RRP (EUR)]]&gt;100,Tabelle1[[#This Row],[RRP (EUR)]]&lt;200),1,0)</f>
        <v>0</v>
      </c>
      <c r="O158">
        <f>IF(AND(Tabelle1[[#This Row],[RRP (EUR)]]&gt;200,Tabelle1[[#This Row],[RRP (EUR)]]&lt;300),1,0)</f>
        <v>0</v>
      </c>
      <c r="P158">
        <f>IF(Tabelle1[[#This Row],[RRP (EUR)]]&gt;300,1,0)</f>
        <v>0</v>
      </c>
      <c r="Q158" s="1">
        <f>LEN(Tabelle1[[#This Row],[Number]])-2</f>
        <v>5</v>
      </c>
    </row>
    <row r="159" spans="1:17" x14ac:dyDescent="0.45">
      <c r="A159" s="1" t="s">
        <v>407</v>
      </c>
      <c r="B159" t="s">
        <v>220</v>
      </c>
      <c r="C159" s="1" t="s">
        <v>324</v>
      </c>
      <c r="D159">
        <v>2023</v>
      </c>
      <c r="E159" t="s">
        <v>408</v>
      </c>
      <c r="G159">
        <v>232</v>
      </c>
      <c r="H159" s="1">
        <v>12.99</v>
      </c>
      <c r="J159">
        <v>0</v>
      </c>
      <c r="K159">
        <v>0</v>
      </c>
      <c r="L159">
        <f>IF(Tabelle1[[#This Row],[RRP (EUR)]]&lt;50,1,0)</f>
        <v>1</v>
      </c>
      <c r="M159">
        <f>IF(AND(Tabelle1[[#This Row],[RRP (EUR)]]&gt;50,Tabelle1[[#This Row],[RRP (EUR)]]&lt;100),1,0)</f>
        <v>0</v>
      </c>
      <c r="N159">
        <f>IF(AND(Tabelle1[[#This Row],[RRP (EUR)]]&gt;100,Tabelle1[[#This Row],[RRP (EUR)]]&lt;200),1,0)</f>
        <v>0</v>
      </c>
      <c r="O159">
        <f>IF(AND(Tabelle1[[#This Row],[RRP (EUR)]]&gt;200,Tabelle1[[#This Row],[RRP (EUR)]]&lt;300),1,0)</f>
        <v>0</v>
      </c>
      <c r="P159">
        <f>IF(Tabelle1[[#This Row],[RRP (EUR)]]&gt;300,1,0)</f>
        <v>0</v>
      </c>
      <c r="Q159" s="1">
        <f>LEN(Tabelle1[[#This Row],[Number]])-2</f>
        <v>5</v>
      </c>
    </row>
    <row r="160" spans="1:17" x14ac:dyDescent="0.45">
      <c r="A160" s="1" t="s">
        <v>409</v>
      </c>
      <c r="B160" t="s">
        <v>220</v>
      </c>
      <c r="C160" s="1" t="s">
        <v>358</v>
      </c>
      <c r="D160">
        <v>2023</v>
      </c>
      <c r="E160" t="s">
        <v>410</v>
      </c>
      <c r="G160">
        <v>208</v>
      </c>
      <c r="H160" s="1">
        <v>12.99</v>
      </c>
      <c r="J160">
        <v>0</v>
      </c>
      <c r="K160">
        <v>0</v>
      </c>
      <c r="L160">
        <f>IF(Tabelle1[[#This Row],[RRP (EUR)]]&lt;50,1,0)</f>
        <v>1</v>
      </c>
      <c r="M160">
        <f>IF(AND(Tabelle1[[#This Row],[RRP (EUR)]]&gt;50,Tabelle1[[#This Row],[RRP (EUR)]]&lt;100),1,0)</f>
        <v>0</v>
      </c>
      <c r="N160">
        <f>IF(AND(Tabelle1[[#This Row],[RRP (EUR)]]&gt;100,Tabelle1[[#This Row],[RRP (EUR)]]&lt;200),1,0)</f>
        <v>0</v>
      </c>
      <c r="O160">
        <f>IF(AND(Tabelle1[[#This Row],[RRP (EUR)]]&gt;200,Tabelle1[[#This Row],[RRP (EUR)]]&lt;300),1,0)</f>
        <v>0</v>
      </c>
      <c r="P160">
        <f>IF(Tabelle1[[#This Row],[RRP (EUR)]]&gt;300,1,0)</f>
        <v>0</v>
      </c>
      <c r="Q160" s="1">
        <f>LEN(Tabelle1[[#This Row],[Number]])-2</f>
        <v>5</v>
      </c>
    </row>
    <row r="161" spans="1:17" x14ac:dyDescent="0.45">
      <c r="A161" s="1" t="s">
        <v>411</v>
      </c>
      <c r="B161" t="s">
        <v>220</v>
      </c>
      <c r="C161" s="1" t="s">
        <v>317</v>
      </c>
      <c r="D161">
        <v>2023</v>
      </c>
      <c r="E161" t="s">
        <v>412</v>
      </c>
      <c r="F161">
        <v>2</v>
      </c>
      <c r="G161">
        <v>211</v>
      </c>
      <c r="H161" s="1">
        <v>14.99</v>
      </c>
      <c r="J161">
        <v>0</v>
      </c>
      <c r="K161">
        <v>0</v>
      </c>
      <c r="L161">
        <f>IF(Tabelle1[[#This Row],[RRP (EUR)]]&lt;50,1,0)</f>
        <v>1</v>
      </c>
      <c r="M161">
        <f>IF(AND(Tabelle1[[#This Row],[RRP (EUR)]]&gt;50,Tabelle1[[#This Row],[RRP (EUR)]]&lt;100),1,0)</f>
        <v>0</v>
      </c>
      <c r="N161">
        <f>IF(AND(Tabelle1[[#This Row],[RRP (EUR)]]&gt;100,Tabelle1[[#This Row],[RRP (EUR)]]&lt;200),1,0)</f>
        <v>0</v>
      </c>
      <c r="O161">
        <f>IF(AND(Tabelle1[[#This Row],[RRP (EUR)]]&gt;200,Tabelle1[[#This Row],[RRP (EUR)]]&lt;300),1,0)</f>
        <v>0</v>
      </c>
      <c r="P161">
        <f>IF(Tabelle1[[#This Row],[RRP (EUR)]]&gt;300,1,0)</f>
        <v>0</v>
      </c>
      <c r="Q161" s="1">
        <f>LEN(Tabelle1[[#This Row],[Number]])-2</f>
        <v>5</v>
      </c>
    </row>
    <row r="162" spans="1:17" x14ac:dyDescent="0.45">
      <c r="A162" s="1" t="s">
        <v>413</v>
      </c>
      <c r="B162" t="s">
        <v>220</v>
      </c>
      <c r="C162" s="1" t="s">
        <v>358</v>
      </c>
      <c r="D162">
        <v>2023</v>
      </c>
      <c r="E162" t="s">
        <v>414</v>
      </c>
      <c r="G162">
        <v>190</v>
      </c>
      <c r="H162" s="1">
        <v>12.99</v>
      </c>
      <c r="J162">
        <v>0</v>
      </c>
      <c r="K162">
        <v>0</v>
      </c>
      <c r="L162">
        <f>IF(Tabelle1[[#This Row],[RRP (EUR)]]&lt;50,1,0)</f>
        <v>1</v>
      </c>
      <c r="M162">
        <f>IF(AND(Tabelle1[[#This Row],[RRP (EUR)]]&gt;50,Tabelle1[[#This Row],[RRP (EUR)]]&lt;100),1,0)</f>
        <v>0</v>
      </c>
      <c r="N162">
        <f>IF(AND(Tabelle1[[#This Row],[RRP (EUR)]]&gt;100,Tabelle1[[#This Row],[RRP (EUR)]]&lt;200),1,0)</f>
        <v>0</v>
      </c>
      <c r="O162">
        <f>IF(AND(Tabelle1[[#This Row],[RRP (EUR)]]&gt;200,Tabelle1[[#This Row],[RRP (EUR)]]&lt;300),1,0)</f>
        <v>0</v>
      </c>
      <c r="P162">
        <f>IF(Tabelle1[[#This Row],[RRP (EUR)]]&gt;300,1,0)</f>
        <v>0</v>
      </c>
      <c r="Q162" s="1">
        <f>LEN(Tabelle1[[#This Row],[Number]])-2</f>
        <v>5</v>
      </c>
    </row>
    <row r="163" spans="1:17" x14ac:dyDescent="0.45">
      <c r="A163" s="1" t="s">
        <v>415</v>
      </c>
      <c r="B163" t="s">
        <v>220</v>
      </c>
      <c r="C163" s="1" t="s">
        <v>303</v>
      </c>
      <c r="D163">
        <v>2023</v>
      </c>
      <c r="E163" t="s">
        <v>416</v>
      </c>
      <c r="G163">
        <v>288</v>
      </c>
      <c r="H163" s="1">
        <v>19.989999999999998</v>
      </c>
      <c r="J163">
        <v>0</v>
      </c>
      <c r="K163">
        <v>0</v>
      </c>
      <c r="L163">
        <f>IF(Tabelle1[[#This Row],[RRP (EUR)]]&lt;50,1,0)</f>
        <v>1</v>
      </c>
      <c r="M163">
        <f>IF(AND(Tabelle1[[#This Row],[RRP (EUR)]]&gt;50,Tabelle1[[#This Row],[RRP (EUR)]]&lt;100),1,0)</f>
        <v>0</v>
      </c>
      <c r="N163">
        <f>IF(AND(Tabelle1[[#This Row],[RRP (EUR)]]&gt;100,Tabelle1[[#This Row],[RRP (EUR)]]&lt;200),1,0)</f>
        <v>0</v>
      </c>
      <c r="O163">
        <f>IF(AND(Tabelle1[[#This Row],[RRP (EUR)]]&gt;200,Tabelle1[[#This Row],[RRP (EUR)]]&lt;300),1,0)</f>
        <v>0</v>
      </c>
      <c r="P163">
        <f>IF(Tabelle1[[#This Row],[RRP (EUR)]]&gt;300,1,0)</f>
        <v>0</v>
      </c>
      <c r="Q163" s="1">
        <f>LEN(Tabelle1[[#This Row],[Number]])-2</f>
        <v>5</v>
      </c>
    </row>
    <row r="164" spans="1:17" x14ac:dyDescent="0.45">
      <c r="A164" s="1" t="s">
        <v>417</v>
      </c>
      <c r="B164" t="s">
        <v>220</v>
      </c>
      <c r="C164" s="1" t="s">
        <v>317</v>
      </c>
      <c r="D164">
        <v>2023</v>
      </c>
      <c r="E164" t="s">
        <v>418</v>
      </c>
      <c r="G164">
        <v>206</v>
      </c>
      <c r="H164" s="1">
        <v>9.99</v>
      </c>
      <c r="J164">
        <v>0</v>
      </c>
      <c r="K164">
        <v>0</v>
      </c>
      <c r="L164">
        <f>IF(Tabelle1[[#This Row],[RRP (EUR)]]&lt;50,1,0)</f>
        <v>1</v>
      </c>
      <c r="M164">
        <f>IF(AND(Tabelle1[[#This Row],[RRP (EUR)]]&gt;50,Tabelle1[[#This Row],[RRP (EUR)]]&lt;100),1,0)</f>
        <v>0</v>
      </c>
      <c r="N164">
        <f>IF(AND(Tabelle1[[#This Row],[RRP (EUR)]]&gt;100,Tabelle1[[#This Row],[RRP (EUR)]]&lt;200),1,0)</f>
        <v>0</v>
      </c>
      <c r="O164">
        <f>IF(AND(Tabelle1[[#This Row],[RRP (EUR)]]&gt;200,Tabelle1[[#This Row],[RRP (EUR)]]&lt;300),1,0)</f>
        <v>0</v>
      </c>
      <c r="P164">
        <f>IF(Tabelle1[[#This Row],[RRP (EUR)]]&gt;300,1,0)</f>
        <v>0</v>
      </c>
      <c r="Q164" s="1">
        <f>LEN(Tabelle1[[#This Row],[Number]])-2</f>
        <v>5</v>
      </c>
    </row>
    <row r="165" spans="1:17" x14ac:dyDescent="0.45">
      <c r="A165" s="1" t="s">
        <v>419</v>
      </c>
      <c r="B165" t="s">
        <v>18</v>
      </c>
      <c r="C165" s="1" t="s">
        <v>23</v>
      </c>
      <c r="D165">
        <v>2023</v>
      </c>
      <c r="E165" t="s">
        <v>420</v>
      </c>
      <c r="G165">
        <v>216</v>
      </c>
      <c r="H165" s="1">
        <v>12.99</v>
      </c>
      <c r="I165" t="s">
        <v>21</v>
      </c>
      <c r="J165">
        <v>0</v>
      </c>
      <c r="K165">
        <v>0</v>
      </c>
      <c r="L165">
        <f>IF(Tabelle1[[#This Row],[RRP (EUR)]]&lt;50,1,0)</f>
        <v>1</v>
      </c>
      <c r="M165">
        <f>IF(AND(Tabelle1[[#This Row],[RRP (EUR)]]&gt;50,Tabelle1[[#This Row],[RRP (EUR)]]&lt;100),1,0)</f>
        <v>0</v>
      </c>
      <c r="N165">
        <f>IF(AND(Tabelle1[[#This Row],[RRP (EUR)]]&gt;100,Tabelle1[[#This Row],[RRP (EUR)]]&lt;200),1,0)</f>
        <v>0</v>
      </c>
      <c r="O165">
        <f>IF(AND(Tabelle1[[#This Row],[RRP (EUR)]]&gt;200,Tabelle1[[#This Row],[RRP (EUR)]]&lt;300),1,0)</f>
        <v>0</v>
      </c>
      <c r="P165">
        <f>IF(Tabelle1[[#This Row],[RRP (EUR)]]&gt;300,1,0)</f>
        <v>0</v>
      </c>
      <c r="Q165" s="1">
        <f>LEN(Tabelle1[[#This Row],[Number]])-2</f>
        <v>5</v>
      </c>
    </row>
    <row r="166" spans="1:17" x14ac:dyDescent="0.45">
      <c r="A166" s="1" t="s">
        <v>421</v>
      </c>
      <c r="B166" t="s">
        <v>129</v>
      </c>
      <c r="C166" s="1" t="s">
        <v>23</v>
      </c>
      <c r="D166">
        <v>2023</v>
      </c>
      <c r="E166" t="s">
        <v>422</v>
      </c>
      <c r="G166">
        <v>220</v>
      </c>
      <c r="H166" s="1">
        <v>12.99</v>
      </c>
      <c r="J166">
        <v>0</v>
      </c>
      <c r="K166">
        <v>0</v>
      </c>
      <c r="L166">
        <f>IF(Tabelle1[[#This Row],[RRP (EUR)]]&lt;50,1,0)</f>
        <v>1</v>
      </c>
      <c r="M166">
        <f>IF(AND(Tabelle1[[#This Row],[RRP (EUR)]]&gt;50,Tabelle1[[#This Row],[RRP (EUR)]]&lt;100),1,0)</f>
        <v>0</v>
      </c>
      <c r="N166">
        <f>IF(AND(Tabelle1[[#This Row],[RRP (EUR)]]&gt;100,Tabelle1[[#This Row],[RRP (EUR)]]&lt;200),1,0)</f>
        <v>0</v>
      </c>
      <c r="O166">
        <f>IF(AND(Tabelle1[[#This Row],[RRP (EUR)]]&gt;200,Tabelle1[[#This Row],[RRP (EUR)]]&lt;300),1,0)</f>
        <v>0</v>
      </c>
      <c r="P166">
        <f>IF(Tabelle1[[#This Row],[RRP (EUR)]]&gt;300,1,0)</f>
        <v>0</v>
      </c>
      <c r="Q166" s="1">
        <f>LEN(Tabelle1[[#This Row],[Number]])-2</f>
        <v>5</v>
      </c>
    </row>
    <row r="167" spans="1:17" x14ac:dyDescent="0.45">
      <c r="A167" s="1" t="s">
        <v>423</v>
      </c>
      <c r="B167" t="s">
        <v>220</v>
      </c>
      <c r="C167" s="1" t="s">
        <v>303</v>
      </c>
      <c r="D167">
        <v>2023</v>
      </c>
      <c r="E167" t="s">
        <v>424</v>
      </c>
      <c r="G167">
        <v>336</v>
      </c>
      <c r="H167" s="1">
        <v>24.99</v>
      </c>
      <c r="J167">
        <v>0</v>
      </c>
      <c r="K167">
        <v>0</v>
      </c>
      <c r="L167">
        <f>IF(Tabelle1[[#This Row],[RRP (EUR)]]&lt;50,1,0)</f>
        <v>1</v>
      </c>
      <c r="M167">
        <f>IF(AND(Tabelle1[[#This Row],[RRP (EUR)]]&gt;50,Tabelle1[[#This Row],[RRP (EUR)]]&lt;100),1,0)</f>
        <v>0</v>
      </c>
      <c r="N167">
        <f>IF(AND(Tabelle1[[#This Row],[RRP (EUR)]]&gt;100,Tabelle1[[#This Row],[RRP (EUR)]]&lt;200),1,0)</f>
        <v>0</v>
      </c>
      <c r="O167">
        <f>IF(AND(Tabelle1[[#This Row],[RRP (EUR)]]&gt;200,Tabelle1[[#This Row],[RRP (EUR)]]&lt;300),1,0)</f>
        <v>0</v>
      </c>
      <c r="P167">
        <f>IF(Tabelle1[[#This Row],[RRP (EUR)]]&gt;300,1,0)</f>
        <v>0</v>
      </c>
      <c r="Q167" s="1">
        <f>LEN(Tabelle1[[#This Row],[Number]])-2</f>
        <v>5</v>
      </c>
    </row>
    <row r="168" spans="1:17" x14ac:dyDescent="0.45">
      <c r="A168" s="1" t="s">
        <v>425</v>
      </c>
      <c r="B168" t="s">
        <v>129</v>
      </c>
      <c r="C168" s="1" t="s">
        <v>28</v>
      </c>
      <c r="D168">
        <v>2023</v>
      </c>
      <c r="E168" t="s">
        <v>426</v>
      </c>
      <c r="F168">
        <v>1</v>
      </c>
      <c r="G168">
        <v>654</v>
      </c>
      <c r="H168" s="1">
        <v>49.99</v>
      </c>
      <c r="J168">
        <v>0</v>
      </c>
      <c r="K168">
        <v>0</v>
      </c>
      <c r="L168">
        <f>IF(Tabelle1[[#This Row],[RRP (EUR)]]&lt;50,1,0)</f>
        <v>1</v>
      </c>
      <c r="M168">
        <f>IF(AND(Tabelle1[[#This Row],[RRP (EUR)]]&gt;50,Tabelle1[[#This Row],[RRP (EUR)]]&lt;100),1,0)</f>
        <v>0</v>
      </c>
      <c r="N168">
        <f>IF(AND(Tabelle1[[#This Row],[RRP (EUR)]]&gt;100,Tabelle1[[#This Row],[RRP (EUR)]]&lt;200),1,0)</f>
        <v>0</v>
      </c>
      <c r="O168">
        <f>IF(AND(Tabelle1[[#This Row],[RRP (EUR)]]&gt;200,Tabelle1[[#This Row],[RRP (EUR)]]&lt;300),1,0)</f>
        <v>0</v>
      </c>
      <c r="P168">
        <f>IF(Tabelle1[[#This Row],[RRP (EUR)]]&gt;300,1,0)</f>
        <v>0</v>
      </c>
      <c r="Q168" s="1">
        <f>LEN(Tabelle1[[#This Row],[Number]])-2</f>
        <v>5</v>
      </c>
    </row>
    <row r="169" spans="1:17" x14ac:dyDescent="0.45">
      <c r="A169" s="1" t="s">
        <v>427</v>
      </c>
      <c r="B169" t="s">
        <v>129</v>
      </c>
      <c r="C169" s="1" t="s">
        <v>28</v>
      </c>
      <c r="D169">
        <v>2023</v>
      </c>
      <c r="E169" t="s">
        <v>428</v>
      </c>
      <c r="F169">
        <v>1</v>
      </c>
      <c r="G169">
        <v>150</v>
      </c>
      <c r="H169" s="1">
        <v>14.99</v>
      </c>
      <c r="J169">
        <v>0</v>
      </c>
      <c r="K169">
        <v>0</v>
      </c>
      <c r="L169">
        <f>IF(Tabelle1[[#This Row],[RRP (EUR)]]&lt;50,1,0)</f>
        <v>1</v>
      </c>
      <c r="M169">
        <f>IF(AND(Tabelle1[[#This Row],[RRP (EUR)]]&gt;50,Tabelle1[[#This Row],[RRP (EUR)]]&lt;100),1,0)</f>
        <v>0</v>
      </c>
      <c r="N169">
        <f>IF(AND(Tabelle1[[#This Row],[RRP (EUR)]]&gt;100,Tabelle1[[#This Row],[RRP (EUR)]]&lt;200),1,0)</f>
        <v>0</v>
      </c>
      <c r="O169">
        <f>IF(AND(Tabelle1[[#This Row],[RRP (EUR)]]&gt;200,Tabelle1[[#This Row],[RRP (EUR)]]&lt;300),1,0)</f>
        <v>0</v>
      </c>
      <c r="P169">
        <f>IF(Tabelle1[[#This Row],[RRP (EUR)]]&gt;300,1,0)</f>
        <v>0</v>
      </c>
      <c r="Q169" s="1">
        <f>LEN(Tabelle1[[#This Row],[Number]])-2</f>
        <v>5</v>
      </c>
    </row>
    <row r="170" spans="1:17" x14ac:dyDescent="0.45">
      <c r="A170" s="1" t="s">
        <v>429</v>
      </c>
      <c r="B170" t="s">
        <v>129</v>
      </c>
      <c r="C170" s="1" t="s">
        <v>430</v>
      </c>
      <c r="D170">
        <v>2023</v>
      </c>
      <c r="E170" t="s">
        <v>431</v>
      </c>
      <c r="G170">
        <v>191</v>
      </c>
      <c r="H170" s="1">
        <v>14.99</v>
      </c>
      <c r="J170">
        <v>0</v>
      </c>
      <c r="K170">
        <v>0</v>
      </c>
      <c r="L170">
        <f>IF(Tabelle1[[#This Row],[RRP (EUR)]]&lt;50,1,0)</f>
        <v>1</v>
      </c>
      <c r="M170">
        <f>IF(AND(Tabelle1[[#This Row],[RRP (EUR)]]&gt;50,Tabelle1[[#This Row],[RRP (EUR)]]&lt;100),1,0)</f>
        <v>0</v>
      </c>
      <c r="N170">
        <f>IF(AND(Tabelle1[[#This Row],[RRP (EUR)]]&gt;100,Tabelle1[[#This Row],[RRP (EUR)]]&lt;200),1,0)</f>
        <v>0</v>
      </c>
      <c r="O170">
        <f>IF(AND(Tabelle1[[#This Row],[RRP (EUR)]]&gt;200,Tabelle1[[#This Row],[RRP (EUR)]]&lt;300),1,0)</f>
        <v>0</v>
      </c>
      <c r="P170">
        <f>IF(Tabelle1[[#This Row],[RRP (EUR)]]&gt;300,1,0)</f>
        <v>0</v>
      </c>
      <c r="Q170" s="1">
        <f>LEN(Tabelle1[[#This Row],[Number]])-2</f>
        <v>5</v>
      </c>
    </row>
    <row r="171" spans="1:17" x14ac:dyDescent="0.45">
      <c r="A171" s="1" t="s">
        <v>432</v>
      </c>
      <c r="B171" t="s">
        <v>199</v>
      </c>
      <c r="C171" s="1" t="s">
        <v>200</v>
      </c>
      <c r="D171">
        <v>2023</v>
      </c>
      <c r="E171" t="s">
        <v>433</v>
      </c>
      <c r="F171">
        <v>4</v>
      </c>
      <c r="G171">
        <v>434</v>
      </c>
      <c r="H171" s="1">
        <v>29.99</v>
      </c>
      <c r="J171">
        <v>0</v>
      </c>
      <c r="K171">
        <v>0</v>
      </c>
      <c r="L171">
        <f>IF(Tabelle1[[#This Row],[RRP (EUR)]]&lt;50,1,0)</f>
        <v>1</v>
      </c>
      <c r="M171">
        <f>IF(AND(Tabelle1[[#This Row],[RRP (EUR)]]&gt;50,Tabelle1[[#This Row],[RRP (EUR)]]&lt;100),1,0)</f>
        <v>0</v>
      </c>
      <c r="N171">
        <f>IF(AND(Tabelle1[[#This Row],[RRP (EUR)]]&gt;100,Tabelle1[[#This Row],[RRP (EUR)]]&lt;200),1,0)</f>
        <v>0</v>
      </c>
      <c r="O171">
        <f>IF(AND(Tabelle1[[#This Row],[RRP (EUR)]]&gt;200,Tabelle1[[#This Row],[RRP (EUR)]]&lt;300),1,0)</f>
        <v>0</v>
      </c>
      <c r="P171">
        <f>IF(Tabelle1[[#This Row],[RRP (EUR)]]&gt;300,1,0)</f>
        <v>0</v>
      </c>
      <c r="Q171" s="1">
        <f>LEN(Tabelle1[[#This Row],[Number]])-2</f>
        <v>5</v>
      </c>
    </row>
    <row r="172" spans="1:17" x14ac:dyDescent="0.45">
      <c r="A172" s="1" t="s">
        <v>434</v>
      </c>
      <c r="B172" t="s">
        <v>254</v>
      </c>
      <c r="C172" s="1" t="s">
        <v>220</v>
      </c>
      <c r="D172">
        <v>2023</v>
      </c>
      <c r="E172" t="s">
        <v>435</v>
      </c>
      <c r="F172">
        <v>4</v>
      </c>
      <c r="G172">
        <v>282</v>
      </c>
      <c r="H172" s="1">
        <v>29.99</v>
      </c>
      <c r="J172">
        <v>0</v>
      </c>
      <c r="K172">
        <v>0</v>
      </c>
      <c r="L172">
        <f>IF(Tabelle1[[#This Row],[RRP (EUR)]]&lt;50,1,0)</f>
        <v>1</v>
      </c>
      <c r="M172">
        <f>IF(AND(Tabelle1[[#This Row],[RRP (EUR)]]&gt;50,Tabelle1[[#This Row],[RRP (EUR)]]&lt;100),1,0)</f>
        <v>0</v>
      </c>
      <c r="N172">
        <f>IF(AND(Tabelle1[[#This Row],[RRP (EUR)]]&gt;100,Tabelle1[[#This Row],[RRP (EUR)]]&lt;200),1,0)</f>
        <v>0</v>
      </c>
      <c r="O172">
        <f>IF(AND(Tabelle1[[#This Row],[RRP (EUR)]]&gt;200,Tabelle1[[#This Row],[RRP (EUR)]]&lt;300),1,0)</f>
        <v>0</v>
      </c>
      <c r="P172">
        <f>IF(Tabelle1[[#This Row],[RRP (EUR)]]&gt;300,1,0)</f>
        <v>0</v>
      </c>
      <c r="Q172" s="1">
        <f>LEN(Tabelle1[[#This Row],[Number]])-2</f>
        <v>5</v>
      </c>
    </row>
    <row r="173" spans="1:17" x14ac:dyDescent="0.45">
      <c r="A173" s="1" t="s">
        <v>436</v>
      </c>
      <c r="B173" t="s">
        <v>229</v>
      </c>
      <c r="C173" s="1" t="s">
        <v>108</v>
      </c>
      <c r="D173">
        <v>2023</v>
      </c>
      <c r="E173" t="s">
        <v>437</v>
      </c>
      <c r="F173">
        <v>1</v>
      </c>
      <c r="G173">
        <v>424</v>
      </c>
      <c r="J173">
        <v>0</v>
      </c>
      <c r="K173">
        <v>0</v>
      </c>
      <c r="L173">
        <f>IF(Tabelle1[[#This Row],[RRP (EUR)]]&lt;50,1,0)</f>
        <v>1</v>
      </c>
      <c r="M173">
        <f>IF(AND(Tabelle1[[#This Row],[RRP (EUR)]]&gt;50,Tabelle1[[#This Row],[RRP (EUR)]]&lt;100),1,0)</f>
        <v>0</v>
      </c>
      <c r="N173">
        <f>IF(AND(Tabelle1[[#This Row],[RRP (EUR)]]&gt;100,Tabelle1[[#This Row],[RRP (EUR)]]&lt;200),1,0)</f>
        <v>0</v>
      </c>
      <c r="O173">
        <f>IF(AND(Tabelle1[[#This Row],[RRP (EUR)]]&gt;200,Tabelle1[[#This Row],[RRP (EUR)]]&lt;300),1,0)</f>
        <v>0</v>
      </c>
      <c r="P173">
        <f>IF(Tabelle1[[#This Row],[RRP (EUR)]]&gt;300,1,0)</f>
        <v>0</v>
      </c>
      <c r="Q173" s="1">
        <f>LEN(Tabelle1[[#This Row],[Number]])-2</f>
        <v>5</v>
      </c>
    </row>
    <row r="174" spans="1:17" x14ac:dyDescent="0.45">
      <c r="A174" s="1" t="s">
        <v>438</v>
      </c>
      <c r="B174" t="s">
        <v>190</v>
      </c>
      <c r="C174" s="1" t="s">
        <v>439</v>
      </c>
      <c r="D174">
        <v>2023</v>
      </c>
      <c r="E174" t="s">
        <v>440</v>
      </c>
      <c r="F174">
        <v>2</v>
      </c>
      <c r="G174">
        <v>63</v>
      </c>
      <c r="H174" s="1">
        <v>9.99</v>
      </c>
      <c r="J174">
        <v>0</v>
      </c>
      <c r="K174">
        <v>0</v>
      </c>
      <c r="L174">
        <f>IF(Tabelle1[[#This Row],[RRP (EUR)]]&lt;50,1,0)</f>
        <v>1</v>
      </c>
      <c r="M174">
        <f>IF(AND(Tabelle1[[#This Row],[RRP (EUR)]]&gt;50,Tabelle1[[#This Row],[RRP (EUR)]]&lt;100),1,0)</f>
        <v>0</v>
      </c>
      <c r="N174">
        <f>IF(AND(Tabelle1[[#This Row],[RRP (EUR)]]&gt;100,Tabelle1[[#This Row],[RRP (EUR)]]&lt;200),1,0)</f>
        <v>0</v>
      </c>
      <c r="O174">
        <f>IF(AND(Tabelle1[[#This Row],[RRP (EUR)]]&gt;200,Tabelle1[[#This Row],[RRP (EUR)]]&lt;300),1,0)</f>
        <v>0</v>
      </c>
      <c r="P174">
        <f>IF(Tabelle1[[#This Row],[RRP (EUR)]]&gt;300,1,0)</f>
        <v>0</v>
      </c>
      <c r="Q174" s="1">
        <f>LEN(Tabelle1[[#This Row],[Number]])-2</f>
        <v>5</v>
      </c>
    </row>
    <row r="175" spans="1:17" x14ac:dyDescent="0.45">
      <c r="A175" s="1" t="s">
        <v>441</v>
      </c>
      <c r="B175" t="s">
        <v>190</v>
      </c>
      <c r="C175" s="1" t="s">
        <v>442</v>
      </c>
      <c r="D175">
        <v>2023</v>
      </c>
      <c r="E175" t="s">
        <v>443</v>
      </c>
      <c r="F175">
        <v>3</v>
      </c>
      <c r="G175">
        <v>185</v>
      </c>
      <c r="H175" s="1">
        <v>44.99</v>
      </c>
      <c r="J175">
        <v>0</v>
      </c>
      <c r="K175">
        <v>0</v>
      </c>
      <c r="L175">
        <f>IF(Tabelle1[[#This Row],[RRP (EUR)]]&lt;50,1,0)</f>
        <v>1</v>
      </c>
      <c r="M175">
        <f>IF(AND(Tabelle1[[#This Row],[RRP (EUR)]]&gt;50,Tabelle1[[#This Row],[RRP (EUR)]]&lt;100),1,0)</f>
        <v>0</v>
      </c>
      <c r="N175">
        <f>IF(AND(Tabelle1[[#This Row],[RRP (EUR)]]&gt;100,Tabelle1[[#This Row],[RRP (EUR)]]&lt;200),1,0)</f>
        <v>0</v>
      </c>
      <c r="O175">
        <f>IF(AND(Tabelle1[[#This Row],[RRP (EUR)]]&gt;200,Tabelle1[[#This Row],[RRP (EUR)]]&lt;300),1,0)</f>
        <v>0</v>
      </c>
      <c r="P175">
        <f>IF(Tabelle1[[#This Row],[RRP (EUR)]]&gt;300,1,0)</f>
        <v>0</v>
      </c>
      <c r="Q175" s="1">
        <f>LEN(Tabelle1[[#This Row],[Number]])-2</f>
        <v>5</v>
      </c>
    </row>
    <row r="176" spans="1:17" x14ac:dyDescent="0.45">
      <c r="A176" s="1" t="s">
        <v>444</v>
      </c>
      <c r="B176" t="s">
        <v>190</v>
      </c>
      <c r="C176" s="1" t="s">
        <v>439</v>
      </c>
      <c r="D176">
        <v>2023</v>
      </c>
      <c r="E176" t="s">
        <v>445</v>
      </c>
      <c r="F176">
        <v>2</v>
      </c>
      <c r="G176">
        <v>61</v>
      </c>
      <c r="H176" s="1">
        <v>9.99</v>
      </c>
      <c r="J176">
        <v>0</v>
      </c>
      <c r="K176">
        <v>0</v>
      </c>
      <c r="L176">
        <f>IF(Tabelle1[[#This Row],[RRP (EUR)]]&lt;50,1,0)</f>
        <v>1</v>
      </c>
      <c r="M176">
        <f>IF(AND(Tabelle1[[#This Row],[RRP (EUR)]]&gt;50,Tabelle1[[#This Row],[RRP (EUR)]]&lt;100),1,0)</f>
        <v>0</v>
      </c>
      <c r="N176">
        <f>IF(AND(Tabelle1[[#This Row],[RRP (EUR)]]&gt;100,Tabelle1[[#This Row],[RRP (EUR)]]&lt;200),1,0)</f>
        <v>0</v>
      </c>
      <c r="O176">
        <f>IF(AND(Tabelle1[[#This Row],[RRP (EUR)]]&gt;200,Tabelle1[[#This Row],[RRP (EUR)]]&lt;300),1,0)</f>
        <v>0</v>
      </c>
      <c r="P176">
        <f>IF(Tabelle1[[#This Row],[RRP (EUR)]]&gt;300,1,0)</f>
        <v>0</v>
      </c>
      <c r="Q176" s="1">
        <f>LEN(Tabelle1[[#This Row],[Number]])-2</f>
        <v>5</v>
      </c>
    </row>
    <row r="177" spans="1:17" x14ac:dyDescent="0.45">
      <c r="A177" s="1" t="s">
        <v>446</v>
      </c>
      <c r="B177" t="s">
        <v>190</v>
      </c>
      <c r="C177" s="1" t="s">
        <v>447</v>
      </c>
      <c r="D177">
        <v>2023</v>
      </c>
      <c r="E177" t="s">
        <v>448</v>
      </c>
      <c r="F177">
        <v>2</v>
      </c>
      <c r="G177">
        <v>87</v>
      </c>
      <c r="H177" s="1">
        <v>24.99</v>
      </c>
      <c r="J177">
        <v>0</v>
      </c>
      <c r="K177">
        <v>0</v>
      </c>
      <c r="L177">
        <f>IF(Tabelle1[[#This Row],[RRP (EUR)]]&lt;50,1,0)</f>
        <v>1</v>
      </c>
      <c r="M177">
        <f>IF(AND(Tabelle1[[#This Row],[RRP (EUR)]]&gt;50,Tabelle1[[#This Row],[RRP (EUR)]]&lt;100),1,0)</f>
        <v>0</v>
      </c>
      <c r="N177">
        <f>IF(AND(Tabelle1[[#This Row],[RRP (EUR)]]&gt;100,Tabelle1[[#This Row],[RRP (EUR)]]&lt;200),1,0)</f>
        <v>0</v>
      </c>
      <c r="O177">
        <f>IF(AND(Tabelle1[[#This Row],[RRP (EUR)]]&gt;200,Tabelle1[[#This Row],[RRP (EUR)]]&lt;300),1,0)</f>
        <v>0</v>
      </c>
      <c r="P177">
        <f>IF(Tabelle1[[#This Row],[RRP (EUR)]]&gt;300,1,0)</f>
        <v>0</v>
      </c>
      <c r="Q177" s="1">
        <f>LEN(Tabelle1[[#This Row],[Number]])-2</f>
        <v>5</v>
      </c>
    </row>
    <row r="178" spans="1:17" x14ac:dyDescent="0.45">
      <c r="A178" s="1" t="s">
        <v>449</v>
      </c>
      <c r="B178" t="s">
        <v>190</v>
      </c>
      <c r="C178" s="1" t="s">
        <v>450</v>
      </c>
      <c r="D178">
        <v>2023</v>
      </c>
      <c r="E178" t="s">
        <v>451</v>
      </c>
      <c r="F178">
        <v>3</v>
      </c>
      <c r="G178">
        <v>617</v>
      </c>
      <c r="H178" s="1">
        <v>59.99</v>
      </c>
      <c r="J178">
        <v>0</v>
      </c>
      <c r="K178">
        <v>0</v>
      </c>
      <c r="L178">
        <f>IF(Tabelle1[[#This Row],[RRP (EUR)]]&lt;50,1,0)</f>
        <v>0</v>
      </c>
      <c r="M178">
        <f>IF(AND(Tabelle1[[#This Row],[RRP (EUR)]]&gt;50,Tabelle1[[#This Row],[RRP (EUR)]]&lt;100),1,0)</f>
        <v>1</v>
      </c>
      <c r="N178">
        <f>IF(AND(Tabelle1[[#This Row],[RRP (EUR)]]&gt;100,Tabelle1[[#This Row],[RRP (EUR)]]&lt;200),1,0)</f>
        <v>0</v>
      </c>
      <c r="O178">
        <f>IF(AND(Tabelle1[[#This Row],[RRP (EUR)]]&gt;200,Tabelle1[[#This Row],[RRP (EUR)]]&lt;300),1,0)</f>
        <v>0</v>
      </c>
      <c r="P178">
        <f>IF(Tabelle1[[#This Row],[RRP (EUR)]]&gt;300,1,0)</f>
        <v>0</v>
      </c>
      <c r="Q178" s="1">
        <f>LEN(Tabelle1[[#This Row],[Number]])-2</f>
        <v>5</v>
      </c>
    </row>
    <row r="179" spans="1:17" x14ac:dyDescent="0.45">
      <c r="A179" s="1" t="s">
        <v>452</v>
      </c>
      <c r="B179" t="s">
        <v>190</v>
      </c>
      <c r="C179" s="1" t="s">
        <v>453</v>
      </c>
      <c r="D179">
        <v>2023</v>
      </c>
      <c r="E179" t="s">
        <v>454</v>
      </c>
      <c r="F179">
        <v>3</v>
      </c>
      <c r="G179">
        <v>346</v>
      </c>
      <c r="H179" s="1">
        <v>29.99</v>
      </c>
      <c r="J179">
        <v>0</v>
      </c>
      <c r="K179">
        <v>0</v>
      </c>
      <c r="L179">
        <f>IF(Tabelle1[[#This Row],[RRP (EUR)]]&lt;50,1,0)</f>
        <v>1</v>
      </c>
      <c r="M179">
        <f>IF(AND(Tabelle1[[#This Row],[RRP (EUR)]]&gt;50,Tabelle1[[#This Row],[RRP (EUR)]]&lt;100),1,0)</f>
        <v>0</v>
      </c>
      <c r="N179">
        <f>IF(AND(Tabelle1[[#This Row],[RRP (EUR)]]&gt;100,Tabelle1[[#This Row],[RRP (EUR)]]&lt;200),1,0)</f>
        <v>0</v>
      </c>
      <c r="O179">
        <f>IF(AND(Tabelle1[[#This Row],[RRP (EUR)]]&gt;200,Tabelle1[[#This Row],[RRP (EUR)]]&lt;300),1,0)</f>
        <v>0</v>
      </c>
      <c r="P179">
        <f>IF(Tabelle1[[#This Row],[RRP (EUR)]]&gt;300,1,0)</f>
        <v>0</v>
      </c>
      <c r="Q179" s="1">
        <f>LEN(Tabelle1[[#This Row],[Number]])-2</f>
        <v>5</v>
      </c>
    </row>
    <row r="180" spans="1:17" x14ac:dyDescent="0.45">
      <c r="A180" s="1" t="s">
        <v>455</v>
      </c>
      <c r="B180" t="s">
        <v>190</v>
      </c>
      <c r="C180" s="1" t="s">
        <v>453</v>
      </c>
      <c r="D180">
        <v>2023</v>
      </c>
      <c r="E180" t="s">
        <v>456</v>
      </c>
      <c r="F180">
        <v>5</v>
      </c>
      <c r="G180">
        <v>830</v>
      </c>
      <c r="H180" s="1">
        <v>89.99</v>
      </c>
      <c r="J180">
        <v>0</v>
      </c>
      <c r="K180">
        <v>0</v>
      </c>
      <c r="L180">
        <f>IF(Tabelle1[[#This Row],[RRP (EUR)]]&lt;50,1,0)</f>
        <v>0</v>
      </c>
      <c r="M180">
        <f>IF(AND(Tabelle1[[#This Row],[RRP (EUR)]]&gt;50,Tabelle1[[#This Row],[RRP (EUR)]]&lt;100),1,0)</f>
        <v>1</v>
      </c>
      <c r="N180">
        <f>IF(AND(Tabelle1[[#This Row],[RRP (EUR)]]&gt;100,Tabelle1[[#This Row],[RRP (EUR)]]&lt;200),1,0)</f>
        <v>0</v>
      </c>
      <c r="O180">
        <f>IF(AND(Tabelle1[[#This Row],[RRP (EUR)]]&gt;200,Tabelle1[[#This Row],[RRP (EUR)]]&lt;300),1,0)</f>
        <v>0</v>
      </c>
      <c r="P180">
        <f>IF(Tabelle1[[#This Row],[RRP (EUR)]]&gt;300,1,0)</f>
        <v>0</v>
      </c>
      <c r="Q180" s="1">
        <f>LEN(Tabelle1[[#This Row],[Number]])-2</f>
        <v>5</v>
      </c>
    </row>
    <row r="181" spans="1:17" x14ac:dyDescent="0.45">
      <c r="A181" s="1" t="s">
        <v>457</v>
      </c>
      <c r="B181" t="s">
        <v>190</v>
      </c>
      <c r="C181" s="1" t="s">
        <v>442</v>
      </c>
      <c r="D181">
        <v>2023</v>
      </c>
      <c r="E181" t="s">
        <v>458</v>
      </c>
      <c r="F181">
        <v>4</v>
      </c>
      <c r="G181">
        <v>853</v>
      </c>
      <c r="H181" s="1">
        <v>69.989999999999995</v>
      </c>
      <c r="J181">
        <v>0</v>
      </c>
      <c r="K181">
        <v>0</v>
      </c>
      <c r="L181">
        <f>IF(Tabelle1[[#This Row],[RRP (EUR)]]&lt;50,1,0)</f>
        <v>0</v>
      </c>
      <c r="M181">
        <f>IF(AND(Tabelle1[[#This Row],[RRP (EUR)]]&gt;50,Tabelle1[[#This Row],[RRP (EUR)]]&lt;100),1,0)</f>
        <v>1</v>
      </c>
      <c r="N181">
        <f>IF(AND(Tabelle1[[#This Row],[RRP (EUR)]]&gt;100,Tabelle1[[#This Row],[RRP (EUR)]]&lt;200),1,0)</f>
        <v>0</v>
      </c>
      <c r="O181">
        <f>IF(AND(Tabelle1[[#This Row],[RRP (EUR)]]&gt;200,Tabelle1[[#This Row],[RRP (EUR)]]&lt;300),1,0)</f>
        <v>0</v>
      </c>
      <c r="P181">
        <f>IF(Tabelle1[[#This Row],[RRP (EUR)]]&gt;300,1,0)</f>
        <v>0</v>
      </c>
      <c r="Q181" s="1">
        <f>LEN(Tabelle1[[#This Row],[Number]])-2</f>
        <v>5</v>
      </c>
    </row>
    <row r="182" spans="1:17" x14ac:dyDescent="0.45">
      <c r="A182" s="1" t="s">
        <v>459</v>
      </c>
      <c r="B182" t="s">
        <v>190</v>
      </c>
      <c r="C182" s="1" t="s">
        <v>453</v>
      </c>
      <c r="D182">
        <v>2023</v>
      </c>
      <c r="E182" t="s">
        <v>460</v>
      </c>
      <c r="F182">
        <v>6</v>
      </c>
      <c r="G182">
        <v>985</v>
      </c>
      <c r="H182" s="1">
        <v>99.99</v>
      </c>
      <c r="J182">
        <v>0</v>
      </c>
      <c r="K182">
        <v>0</v>
      </c>
      <c r="L182">
        <f>IF(Tabelle1[[#This Row],[RRP (EUR)]]&lt;50,1,0)</f>
        <v>0</v>
      </c>
      <c r="M182">
        <f>IF(AND(Tabelle1[[#This Row],[RRP (EUR)]]&gt;50,Tabelle1[[#This Row],[RRP (EUR)]]&lt;100),1,0)</f>
        <v>1</v>
      </c>
      <c r="N182">
        <f>IF(AND(Tabelle1[[#This Row],[RRP (EUR)]]&gt;100,Tabelle1[[#This Row],[RRP (EUR)]]&lt;200),1,0)</f>
        <v>0</v>
      </c>
      <c r="O182">
        <f>IF(AND(Tabelle1[[#This Row],[RRP (EUR)]]&gt;200,Tabelle1[[#This Row],[RRP (EUR)]]&lt;300),1,0)</f>
        <v>0</v>
      </c>
      <c r="P182">
        <f>IF(Tabelle1[[#This Row],[RRP (EUR)]]&gt;300,1,0)</f>
        <v>0</v>
      </c>
      <c r="Q182" s="1">
        <f>LEN(Tabelle1[[#This Row],[Number]])-2</f>
        <v>5</v>
      </c>
    </row>
    <row r="183" spans="1:17" x14ac:dyDescent="0.45">
      <c r="A183" s="1" t="s">
        <v>461</v>
      </c>
      <c r="B183" t="s">
        <v>190</v>
      </c>
      <c r="C183" s="1" t="s">
        <v>453</v>
      </c>
      <c r="D183">
        <v>2023</v>
      </c>
      <c r="E183" t="s">
        <v>462</v>
      </c>
      <c r="F183">
        <v>9</v>
      </c>
      <c r="G183">
        <v>2010</v>
      </c>
      <c r="H183" s="1">
        <v>159.99</v>
      </c>
      <c r="J183">
        <v>0</v>
      </c>
      <c r="K183">
        <v>0</v>
      </c>
      <c r="L183">
        <f>IF(Tabelle1[[#This Row],[RRP (EUR)]]&lt;50,1,0)</f>
        <v>0</v>
      </c>
      <c r="M183">
        <f>IF(AND(Tabelle1[[#This Row],[RRP (EUR)]]&gt;50,Tabelle1[[#This Row],[RRP (EUR)]]&lt;100),1,0)</f>
        <v>0</v>
      </c>
      <c r="N183">
        <f>IF(AND(Tabelle1[[#This Row],[RRP (EUR)]]&gt;100,Tabelle1[[#This Row],[RRP (EUR)]]&lt;200),1,0)</f>
        <v>1</v>
      </c>
      <c r="O183">
        <f>IF(AND(Tabelle1[[#This Row],[RRP (EUR)]]&gt;200,Tabelle1[[#This Row],[RRP (EUR)]]&lt;300),1,0)</f>
        <v>0</v>
      </c>
      <c r="P183">
        <f>IF(Tabelle1[[#This Row],[RRP (EUR)]]&gt;300,1,0)</f>
        <v>0</v>
      </c>
      <c r="Q183" s="1">
        <f>LEN(Tabelle1[[#This Row],[Number]])-2</f>
        <v>5</v>
      </c>
    </row>
    <row r="184" spans="1:17" x14ac:dyDescent="0.45">
      <c r="A184" s="1" t="s">
        <v>463</v>
      </c>
      <c r="B184" t="s">
        <v>190</v>
      </c>
      <c r="C184" s="1" t="s">
        <v>464</v>
      </c>
      <c r="D184">
        <v>2023</v>
      </c>
      <c r="E184" t="s">
        <v>465</v>
      </c>
      <c r="F184">
        <v>2</v>
      </c>
      <c r="G184">
        <v>109</v>
      </c>
      <c r="H184" s="1">
        <v>9.99</v>
      </c>
      <c r="J184">
        <v>0</v>
      </c>
      <c r="K184">
        <v>0</v>
      </c>
      <c r="L184">
        <f>IF(Tabelle1[[#This Row],[RRP (EUR)]]&lt;50,1,0)</f>
        <v>1</v>
      </c>
      <c r="M184">
        <f>IF(AND(Tabelle1[[#This Row],[RRP (EUR)]]&gt;50,Tabelle1[[#This Row],[RRP (EUR)]]&lt;100),1,0)</f>
        <v>0</v>
      </c>
      <c r="N184">
        <f>IF(AND(Tabelle1[[#This Row],[RRP (EUR)]]&gt;100,Tabelle1[[#This Row],[RRP (EUR)]]&lt;200),1,0)</f>
        <v>0</v>
      </c>
      <c r="O184">
        <f>IF(AND(Tabelle1[[#This Row],[RRP (EUR)]]&gt;200,Tabelle1[[#This Row],[RRP (EUR)]]&lt;300),1,0)</f>
        <v>0</v>
      </c>
      <c r="P184">
        <f>IF(Tabelle1[[#This Row],[RRP (EUR)]]&gt;300,1,0)</f>
        <v>0</v>
      </c>
      <c r="Q184" s="1">
        <f>LEN(Tabelle1[[#This Row],[Number]])-2</f>
        <v>5</v>
      </c>
    </row>
    <row r="185" spans="1:17" x14ac:dyDescent="0.45">
      <c r="A185" s="1" t="s">
        <v>466</v>
      </c>
      <c r="B185" t="s">
        <v>190</v>
      </c>
      <c r="C185" s="1" t="s">
        <v>196</v>
      </c>
      <c r="D185">
        <v>2023</v>
      </c>
      <c r="E185" t="s">
        <v>467</v>
      </c>
      <c r="F185">
        <v>4</v>
      </c>
      <c r="G185">
        <v>717</v>
      </c>
      <c r="H185" s="1">
        <v>84.99</v>
      </c>
      <c r="J185">
        <v>0</v>
      </c>
      <c r="K185">
        <v>0</v>
      </c>
      <c r="L185">
        <f>IF(Tabelle1[[#This Row],[RRP (EUR)]]&lt;50,1,0)</f>
        <v>0</v>
      </c>
      <c r="M185">
        <f>IF(AND(Tabelle1[[#This Row],[RRP (EUR)]]&gt;50,Tabelle1[[#This Row],[RRP (EUR)]]&lt;100),1,0)</f>
        <v>1</v>
      </c>
      <c r="N185">
        <f>IF(AND(Tabelle1[[#This Row],[RRP (EUR)]]&gt;100,Tabelle1[[#This Row],[RRP (EUR)]]&lt;200),1,0)</f>
        <v>0</v>
      </c>
      <c r="O185">
        <f>IF(AND(Tabelle1[[#This Row],[RRP (EUR)]]&gt;200,Tabelle1[[#This Row],[RRP (EUR)]]&lt;300),1,0)</f>
        <v>0</v>
      </c>
      <c r="P185">
        <f>IF(Tabelle1[[#This Row],[RRP (EUR)]]&gt;300,1,0)</f>
        <v>0</v>
      </c>
      <c r="Q185" s="1">
        <f>LEN(Tabelle1[[#This Row],[Number]])-2</f>
        <v>5</v>
      </c>
    </row>
    <row r="186" spans="1:17" x14ac:dyDescent="0.45">
      <c r="A186" s="1" t="s">
        <v>468</v>
      </c>
      <c r="B186" t="s">
        <v>190</v>
      </c>
      <c r="C186" s="1" t="s">
        <v>447</v>
      </c>
      <c r="D186">
        <v>2023</v>
      </c>
      <c r="E186" t="s">
        <v>469</v>
      </c>
      <c r="F186">
        <v>3</v>
      </c>
      <c r="G186">
        <v>785</v>
      </c>
      <c r="H186" s="1">
        <v>64.989999999999995</v>
      </c>
      <c r="J186">
        <v>0</v>
      </c>
      <c r="K186">
        <v>0</v>
      </c>
      <c r="L186">
        <f>IF(Tabelle1[[#This Row],[RRP (EUR)]]&lt;50,1,0)</f>
        <v>0</v>
      </c>
      <c r="M186">
        <f>IF(AND(Tabelle1[[#This Row],[RRP (EUR)]]&gt;50,Tabelle1[[#This Row],[RRP (EUR)]]&lt;100),1,0)</f>
        <v>1</v>
      </c>
      <c r="N186">
        <f>IF(AND(Tabelle1[[#This Row],[RRP (EUR)]]&gt;100,Tabelle1[[#This Row],[RRP (EUR)]]&lt;200),1,0)</f>
        <v>0</v>
      </c>
      <c r="O186">
        <f>IF(AND(Tabelle1[[#This Row],[RRP (EUR)]]&gt;200,Tabelle1[[#This Row],[RRP (EUR)]]&lt;300),1,0)</f>
        <v>0</v>
      </c>
      <c r="P186">
        <f>IF(Tabelle1[[#This Row],[RRP (EUR)]]&gt;300,1,0)</f>
        <v>0</v>
      </c>
      <c r="Q186" s="1">
        <f>LEN(Tabelle1[[#This Row],[Number]])-2</f>
        <v>5</v>
      </c>
    </row>
    <row r="187" spans="1:17" x14ac:dyDescent="0.45">
      <c r="A187" s="1" t="s">
        <v>470</v>
      </c>
      <c r="B187" t="s">
        <v>190</v>
      </c>
      <c r="C187" s="1" t="s">
        <v>196</v>
      </c>
      <c r="D187">
        <v>2023</v>
      </c>
      <c r="E187" t="s">
        <v>471</v>
      </c>
      <c r="F187">
        <v>3</v>
      </c>
      <c r="G187">
        <v>376</v>
      </c>
      <c r="H187" s="1">
        <v>49.99</v>
      </c>
      <c r="J187">
        <v>0</v>
      </c>
      <c r="K187">
        <v>0</v>
      </c>
      <c r="L187">
        <f>IF(Tabelle1[[#This Row],[RRP (EUR)]]&lt;50,1,0)</f>
        <v>1</v>
      </c>
      <c r="M187">
        <f>IF(AND(Tabelle1[[#This Row],[RRP (EUR)]]&gt;50,Tabelle1[[#This Row],[RRP (EUR)]]&lt;100),1,0)</f>
        <v>0</v>
      </c>
      <c r="N187">
        <f>IF(AND(Tabelle1[[#This Row],[RRP (EUR)]]&gt;100,Tabelle1[[#This Row],[RRP (EUR)]]&lt;200),1,0)</f>
        <v>0</v>
      </c>
      <c r="O187">
        <f>IF(AND(Tabelle1[[#This Row],[RRP (EUR)]]&gt;200,Tabelle1[[#This Row],[RRP (EUR)]]&lt;300),1,0)</f>
        <v>0</v>
      </c>
      <c r="P187">
        <f>IF(Tabelle1[[#This Row],[RRP (EUR)]]&gt;300,1,0)</f>
        <v>0</v>
      </c>
      <c r="Q187" s="1">
        <f>LEN(Tabelle1[[#This Row],[Number]])-2</f>
        <v>5</v>
      </c>
    </row>
    <row r="188" spans="1:17" x14ac:dyDescent="0.45">
      <c r="A188" s="1" t="s">
        <v>472</v>
      </c>
      <c r="B188" t="s">
        <v>190</v>
      </c>
      <c r="C188" s="1" t="s">
        <v>439</v>
      </c>
      <c r="D188">
        <v>2023</v>
      </c>
      <c r="E188" t="s">
        <v>473</v>
      </c>
      <c r="F188">
        <v>4</v>
      </c>
      <c r="G188">
        <v>1348</v>
      </c>
      <c r="H188" s="1">
        <v>99.99</v>
      </c>
      <c r="J188">
        <v>0</v>
      </c>
      <c r="K188">
        <v>0</v>
      </c>
      <c r="L188">
        <f>IF(Tabelle1[[#This Row],[RRP (EUR)]]&lt;50,1,0)</f>
        <v>0</v>
      </c>
      <c r="M188">
        <f>IF(AND(Tabelle1[[#This Row],[RRP (EUR)]]&gt;50,Tabelle1[[#This Row],[RRP (EUR)]]&lt;100),1,0)</f>
        <v>1</v>
      </c>
      <c r="N188">
        <f>IF(AND(Tabelle1[[#This Row],[RRP (EUR)]]&gt;100,Tabelle1[[#This Row],[RRP (EUR)]]&lt;200),1,0)</f>
        <v>0</v>
      </c>
      <c r="O188">
        <f>IF(AND(Tabelle1[[#This Row],[RRP (EUR)]]&gt;200,Tabelle1[[#This Row],[RRP (EUR)]]&lt;300),1,0)</f>
        <v>0</v>
      </c>
      <c r="P188">
        <f>IF(Tabelle1[[#This Row],[RRP (EUR)]]&gt;300,1,0)</f>
        <v>0</v>
      </c>
      <c r="Q188" s="1">
        <f>LEN(Tabelle1[[#This Row],[Number]])-2</f>
        <v>5</v>
      </c>
    </row>
    <row r="189" spans="1:17" x14ac:dyDescent="0.45">
      <c r="A189" s="1" t="s">
        <v>474</v>
      </c>
      <c r="B189" t="s">
        <v>190</v>
      </c>
      <c r="C189" s="1" t="s">
        <v>450</v>
      </c>
      <c r="D189">
        <v>2023</v>
      </c>
      <c r="E189" t="s">
        <v>475</v>
      </c>
      <c r="F189">
        <v>2</v>
      </c>
      <c r="G189">
        <v>125</v>
      </c>
      <c r="H189" s="1">
        <v>9.99</v>
      </c>
      <c r="J189">
        <v>0</v>
      </c>
      <c r="K189">
        <v>0</v>
      </c>
      <c r="L189">
        <f>IF(Tabelle1[[#This Row],[RRP (EUR)]]&lt;50,1,0)</f>
        <v>1</v>
      </c>
      <c r="M189">
        <f>IF(AND(Tabelle1[[#This Row],[RRP (EUR)]]&gt;50,Tabelle1[[#This Row],[RRP (EUR)]]&lt;100),1,0)</f>
        <v>0</v>
      </c>
      <c r="N189">
        <f>IF(AND(Tabelle1[[#This Row],[RRP (EUR)]]&gt;100,Tabelle1[[#This Row],[RRP (EUR)]]&lt;200),1,0)</f>
        <v>0</v>
      </c>
      <c r="O189">
        <f>IF(AND(Tabelle1[[#This Row],[RRP (EUR)]]&gt;200,Tabelle1[[#This Row],[RRP (EUR)]]&lt;300),1,0)</f>
        <v>0</v>
      </c>
      <c r="P189">
        <f>IF(Tabelle1[[#This Row],[RRP (EUR)]]&gt;300,1,0)</f>
        <v>0</v>
      </c>
      <c r="Q189" s="1">
        <f>LEN(Tabelle1[[#This Row],[Number]])-2</f>
        <v>5</v>
      </c>
    </row>
    <row r="190" spans="1:17" x14ac:dyDescent="0.45">
      <c r="A190" s="1" t="s">
        <v>476</v>
      </c>
      <c r="B190" t="s">
        <v>190</v>
      </c>
      <c r="C190" s="1" t="s">
        <v>477</v>
      </c>
      <c r="D190">
        <v>2023</v>
      </c>
      <c r="E190" t="s">
        <v>478</v>
      </c>
      <c r="F190">
        <v>2</v>
      </c>
      <c r="G190">
        <v>204</v>
      </c>
      <c r="H190" s="1">
        <v>19.989999999999998</v>
      </c>
      <c r="J190">
        <v>0</v>
      </c>
      <c r="K190">
        <v>0</v>
      </c>
      <c r="L190">
        <f>IF(Tabelle1[[#This Row],[RRP (EUR)]]&lt;50,1,0)</f>
        <v>1</v>
      </c>
      <c r="M190">
        <f>IF(AND(Tabelle1[[#This Row],[RRP (EUR)]]&gt;50,Tabelle1[[#This Row],[RRP (EUR)]]&lt;100),1,0)</f>
        <v>0</v>
      </c>
      <c r="N190">
        <f>IF(AND(Tabelle1[[#This Row],[RRP (EUR)]]&gt;100,Tabelle1[[#This Row],[RRP (EUR)]]&lt;200),1,0)</f>
        <v>0</v>
      </c>
      <c r="O190">
        <f>IF(AND(Tabelle1[[#This Row],[RRP (EUR)]]&gt;200,Tabelle1[[#This Row],[RRP (EUR)]]&lt;300),1,0)</f>
        <v>0</v>
      </c>
      <c r="P190">
        <f>IF(Tabelle1[[#This Row],[RRP (EUR)]]&gt;300,1,0)</f>
        <v>0</v>
      </c>
      <c r="Q190" s="1">
        <f>LEN(Tabelle1[[#This Row],[Number]])-2</f>
        <v>5</v>
      </c>
    </row>
    <row r="191" spans="1:17" x14ac:dyDescent="0.45">
      <c r="A191" s="1" t="s">
        <v>479</v>
      </c>
      <c r="B191" t="s">
        <v>190</v>
      </c>
      <c r="C191" s="1" t="s">
        <v>477</v>
      </c>
      <c r="D191">
        <v>2023</v>
      </c>
      <c r="E191" t="s">
        <v>480</v>
      </c>
      <c r="F191">
        <v>2</v>
      </c>
      <c r="G191">
        <v>209</v>
      </c>
      <c r="H191" s="1">
        <v>19.989999999999998</v>
      </c>
      <c r="J191">
        <v>0</v>
      </c>
      <c r="K191">
        <v>0</v>
      </c>
      <c r="L191">
        <f>IF(Tabelle1[[#This Row],[RRP (EUR)]]&lt;50,1,0)</f>
        <v>1</v>
      </c>
      <c r="M191">
        <f>IF(AND(Tabelle1[[#This Row],[RRP (EUR)]]&gt;50,Tabelle1[[#This Row],[RRP (EUR)]]&lt;100),1,0)</f>
        <v>0</v>
      </c>
      <c r="N191">
        <f>IF(AND(Tabelle1[[#This Row],[RRP (EUR)]]&gt;100,Tabelle1[[#This Row],[RRP (EUR)]]&lt;200),1,0)</f>
        <v>0</v>
      </c>
      <c r="O191">
        <f>IF(AND(Tabelle1[[#This Row],[RRP (EUR)]]&gt;200,Tabelle1[[#This Row],[RRP (EUR)]]&lt;300),1,0)</f>
        <v>0</v>
      </c>
      <c r="P191">
        <f>IF(Tabelle1[[#This Row],[RRP (EUR)]]&gt;300,1,0)</f>
        <v>0</v>
      </c>
      <c r="Q191" s="1">
        <f>LEN(Tabelle1[[#This Row],[Number]])-2</f>
        <v>5</v>
      </c>
    </row>
    <row r="192" spans="1:17" x14ac:dyDescent="0.45">
      <c r="A192" s="1" t="s">
        <v>481</v>
      </c>
      <c r="B192" t="s">
        <v>190</v>
      </c>
      <c r="C192" s="1" t="s">
        <v>450</v>
      </c>
      <c r="D192">
        <v>2023</v>
      </c>
      <c r="E192" t="s">
        <v>482</v>
      </c>
      <c r="F192">
        <v>2</v>
      </c>
      <c r="G192">
        <v>300</v>
      </c>
      <c r="H192" s="1">
        <v>29.99</v>
      </c>
      <c r="J192">
        <v>0</v>
      </c>
      <c r="K192">
        <v>0</v>
      </c>
      <c r="L192">
        <f>IF(Tabelle1[[#This Row],[RRP (EUR)]]&lt;50,1,0)</f>
        <v>1</v>
      </c>
      <c r="M192">
        <f>IF(AND(Tabelle1[[#This Row],[RRP (EUR)]]&gt;50,Tabelle1[[#This Row],[RRP (EUR)]]&lt;100),1,0)</f>
        <v>0</v>
      </c>
      <c r="N192">
        <f>IF(AND(Tabelle1[[#This Row],[RRP (EUR)]]&gt;100,Tabelle1[[#This Row],[RRP (EUR)]]&lt;200),1,0)</f>
        <v>0</v>
      </c>
      <c r="O192">
        <f>IF(AND(Tabelle1[[#This Row],[RRP (EUR)]]&gt;200,Tabelle1[[#This Row],[RRP (EUR)]]&lt;300),1,0)</f>
        <v>0</v>
      </c>
      <c r="P192">
        <f>IF(Tabelle1[[#This Row],[RRP (EUR)]]&gt;300,1,0)</f>
        <v>0</v>
      </c>
      <c r="Q192" s="1">
        <f>LEN(Tabelle1[[#This Row],[Number]])-2</f>
        <v>5</v>
      </c>
    </row>
    <row r="193" spans="1:17" x14ac:dyDescent="0.45">
      <c r="A193" s="1" t="s">
        <v>483</v>
      </c>
      <c r="B193" t="s">
        <v>190</v>
      </c>
      <c r="C193" s="1" t="s">
        <v>453</v>
      </c>
      <c r="D193">
        <v>2023</v>
      </c>
      <c r="E193" t="s">
        <v>484</v>
      </c>
      <c r="F193">
        <v>2</v>
      </c>
      <c r="G193">
        <v>445</v>
      </c>
      <c r="H193" s="1">
        <v>29.99</v>
      </c>
      <c r="J193">
        <v>0</v>
      </c>
      <c r="K193">
        <v>0</v>
      </c>
      <c r="L193">
        <f>IF(Tabelle1[[#This Row],[RRP (EUR)]]&lt;50,1,0)</f>
        <v>1</v>
      </c>
      <c r="M193">
        <f>IF(AND(Tabelle1[[#This Row],[RRP (EUR)]]&gt;50,Tabelle1[[#This Row],[RRP (EUR)]]&lt;100),1,0)</f>
        <v>0</v>
      </c>
      <c r="N193">
        <f>IF(AND(Tabelle1[[#This Row],[RRP (EUR)]]&gt;100,Tabelle1[[#This Row],[RRP (EUR)]]&lt;200),1,0)</f>
        <v>0</v>
      </c>
      <c r="O193">
        <f>IF(AND(Tabelle1[[#This Row],[RRP (EUR)]]&gt;200,Tabelle1[[#This Row],[RRP (EUR)]]&lt;300),1,0)</f>
        <v>0</v>
      </c>
      <c r="P193">
        <f>IF(Tabelle1[[#This Row],[RRP (EUR)]]&gt;300,1,0)</f>
        <v>0</v>
      </c>
      <c r="Q193" s="1">
        <f>LEN(Tabelle1[[#This Row],[Number]])-2</f>
        <v>5</v>
      </c>
    </row>
    <row r="194" spans="1:17" x14ac:dyDescent="0.45">
      <c r="A194" s="1" t="s">
        <v>485</v>
      </c>
      <c r="B194" t="s">
        <v>190</v>
      </c>
      <c r="C194" s="1" t="s">
        <v>453</v>
      </c>
      <c r="D194">
        <v>2023</v>
      </c>
      <c r="E194" t="s">
        <v>486</v>
      </c>
      <c r="F194">
        <v>3</v>
      </c>
      <c r="G194">
        <v>401</v>
      </c>
      <c r="H194" s="1">
        <v>44.99</v>
      </c>
      <c r="J194">
        <v>0</v>
      </c>
      <c r="K194">
        <v>0</v>
      </c>
      <c r="L194">
        <f>IF(Tabelle1[[#This Row],[RRP (EUR)]]&lt;50,1,0)</f>
        <v>1</v>
      </c>
      <c r="M194">
        <f>IF(AND(Tabelle1[[#This Row],[RRP (EUR)]]&gt;50,Tabelle1[[#This Row],[RRP (EUR)]]&lt;100),1,0)</f>
        <v>0</v>
      </c>
      <c r="N194">
        <f>IF(AND(Tabelle1[[#This Row],[RRP (EUR)]]&gt;100,Tabelle1[[#This Row],[RRP (EUR)]]&lt;200),1,0)</f>
        <v>0</v>
      </c>
      <c r="O194">
        <f>IF(AND(Tabelle1[[#This Row],[RRP (EUR)]]&gt;200,Tabelle1[[#This Row],[RRP (EUR)]]&lt;300),1,0)</f>
        <v>0</v>
      </c>
      <c r="P194">
        <f>IF(Tabelle1[[#This Row],[RRP (EUR)]]&gt;300,1,0)</f>
        <v>0</v>
      </c>
      <c r="Q194" s="1">
        <f>LEN(Tabelle1[[#This Row],[Number]])-2</f>
        <v>5</v>
      </c>
    </row>
    <row r="195" spans="1:17" x14ac:dyDescent="0.45">
      <c r="A195" s="1" t="s">
        <v>487</v>
      </c>
      <c r="B195" t="s">
        <v>190</v>
      </c>
      <c r="C195" s="1" t="s">
        <v>191</v>
      </c>
      <c r="D195">
        <v>2023</v>
      </c>
      <c r="E195" t="s">
        <v>488</v>
      </c>
      <c r="F195">
        <v>4</v>
      </c>
      <c r="G195">
        <v>832</v>
      </c>
      <c r="H195" s="1">
        <v>94.99</v>
      </c>
      <c r="J195">
        <v>0</v>
      </c>
      <c r="K195">
        <v>0</v>
      </c>
      <c r="L195">
        <f>IF(Tabelle1[[#This Row],[RRP (EUR)]]&lt;50,1,0)</f>
        <v>0</v>
      </c>
      <c r="M195">
        <f>IF(AND(Tabelle1[[#This Row],[RRP (EUR)]]&gt;50,Tabelle1[[#This Row],[RRP (EUR)]]&lt;100),1,0)</f>
        <v>1</v>
      </c>
      <c r="N195">
        <f>IF(AND(Tabelle1[[#This Row],[RRP (EUR)]]&gt;100,Tabelle1[[#This Row],[RRP (EUR)]]&lt;200),1,0)</f>
        <v>0</v>
      </c>
      <c r="O195">
        <f>IF(AND(Tabelle1[[#This Row],[RRP (EUR)]]&gt;200,Tabelle1[[#This Row],[RRP (EUR)]]&lt;300),1,0)</f>
        <v>0</v>
      </c>
      <c r="P195">
        <f>IF(Tabelle1[[#This Row],[RRP (EUR)]]&gt;300,1,0)</f>
        <v>0</v>
      </c>
      <c r="Q195" s="1">
        <f>LEN(Tabelle1[[#This Row],[Number]])-2</f>
        <v>5</v>
      </c>
    </row>
    <row r="196" spans="1:17" x14ac:dyDescent="0.45">
      <c r="A196" s="1" t="s">
        <v>489</v>
      </c>
      <c r="B196" t="s">
        <v>190</v>
      </c>
      <c r="C196" s="1" t="s">
        <v>490</v>
      </c>
      <c r="D196">
        <v>2023</v>
      </c>
      <c r="E196" t="s">
        <v>491</v>
      </c>
      <c r="F196">
        <v>2</v>
      </c>
      <c r="G196">
        <v>545</v>
      </c>
      <c r="H196" s="1">
        <v>62.99</v>
      </c>
      <c r="J196">
        <v>0</v>
      </c>
      <c r="K196">
        <v>0</v>
      </c>
      <c r="L196">
        <f>IF(Tabelle1[[#This Row],[RRP (EUR)]]&lt;50,1,0)</f>
        <v>0</v>
      </c>
      <c r="M196">
        <f>IF(AND(Tabelle1[[#This Row],[RRP (EUR)]]&gt;50,Tabelle1[[#This Row],[RRP (EUR)]]&lt;100),1,0)</f>
        <v>1</v>
      </c>
      <c r="N196">
        <f>IF(AND(Tabelle1[[#This Row],[RRP (EUR)]]&gt;100,Tabelle1[[#This Row],[RRP (EUR)]]&lt;200),1,0)</f>
        <v>0</v>
      </c>
      <c r="O196">
        <f>IF(AND(Tabelle1[[#This Row],[RRP (EUR)]]&gt;200,Tabelle1[[#This Row],[RRP (EUR)]]&lt;300),1,0)</f>
        <v>0</v>
      </c>
      <c r="P196">
        <f>IF(Tabelle1[[#This Row],[RRP (EUR)]]&gt;300,1,0)</f>
        <v>0</v>
      </c>
      <c r="Q196" s="1">
        <f>LEN(Tabelle1[[#This Row],[Number]])-2</f>
        <v>5</v>
      </c>
    </row>
    <row r="197" spans="1:17" x14ac:dyDescent="0.45">
      <c r="A197" s="1" t="s">
        <v>492</v>
      </c>
      <c r="B197" t="s">
        <v>190</v>
      </c>
      <c r="C197" s="1" t="s">
        <v>490</v>
      </c>
      <c r="D197">
        <v>2023</v>
      </c>
      <c r="E197" t="s">
        <v>493</v>
      </c>
      <c r="F197">
        <v>2</v>
      </c>
      <c r="G197">
        <v>134</v>
      </c>
      <c r="H197" s="1">
        <v>29.99</v>
      </c>
      <c r="J197">
        <v>0</v>
      </c>
      <c r="K197">
        <v>0</v>
      </c>
      <c r="L197">
        <f>IF(Tabelle1[[#This Row],[RRP (EUR)]]&lt;50,1,0)</f>
        <v>1</v>
      </c>
      <c r="M197">
        <f>IF(AND(Tabelle1[[#This Row],[RRP (EUR)]]&gt;50,Tabelle1[[#This Row],[RRP (EUR)]]&lt;100),1,0)</f>
        <v>0</v>
      </c>
      <c r="N197">
        <f>IF(AND(Tabelle1[[#This Row],[RRP (EUR)]]&gt;100,Tabelle1[[#This Row],[RRP (EUR)]]&lt;200),1,0)</f>
        <v>0</v>
      </c>
      <c r="O197">
        <f>IF(AND(Tabelle1[[#This Row],[RRP (EUR)]]&gt;200,Tabelle1[[#This Row],[RRP (EUR)]]&lt;300),1,0)</f>
        <v>0</v>
      </c>
      <c r="P197">
        <f>IF(Tabelle1[[#This Row],[RRP (EUR)]]&gt;300,1,0)</f>
        <v>0</v>
      </c>
      <c r="Q197" s="1">
        <f>LEN(Tabelle1[[#This Row],[Number]])-2</f>
        <v>5</v>
      </c>
    </row>
    <row r="198" spans="1:17" x14ac:dyDescent="0.45">
      <c r="A198" s="1" t="s">
        <v>494</v>
      </c>
      <c r="B198" t="s">
        <v>190</v>
      </c>
      <c r="C198" s="1" t="s">
        <v>453</v>
      </c>
      <c r="D198">
        <v>2023</v>
      </c>
      <c r="E198" t="s">
        <v>495</v>
      </c>
      <c r="F198">
        <v>4</v>
      </c>
      <c r="G198">
        <v>695</v>
      </c>
      <c r="H198" s="1">
        <v>69.989999999999995</v>
      </c>
      <c r="J198">
        <v>0</v>
      </c>
      <c r="K198">
        <v>0</v>
      </c>
      <c r="L198">
        <f>IF(Tabelle1[[#This Row],[RRP (EUR)]]&lt;50,1,0)</f>
        <v>0</v>
      </c>
      <c r="M198">
        <f>IF(AND(Tabelle1[[#This Row],[RRP (EUR)]]&gt;50,Tabelle1[[#This Row],[RRP (EUR)]]&lt;100),1,0)</f>
        <v>1</v>
      </c>
      <c r="N198">
        <f>IF(AND(Tabelle1[[#This Row],[RRP (EUR)]]&gt;100,Tabelle1[[#This Row],[RRP (EUR)]]&lt;200),1,0)</f>
        <v>0</v>
      </c>
      <c r="O198">
        <f>IF(AND(Tabelle1[[#This Row],[RRP (EUR)]]&gt;200,Tabelle1[[#This Row],[RRP (EUR)]]&lt;300),1,0)</f>
        <v>0</v>
      </c>
      <c r="P198">
        <f>IF(Tabelle1[[#This Row],[RRP (EUR)]]&gt;300,1,0)</f>
        <v>0</v>
      </c>
      <c r="Q198" s="1">
        <f>LEN(Tabelle1[[#This Row],[Number]])-2</f>
        <v>5</v>
      </c>
    </row>
    <row r="199" spans="1:17" x14ac:dyDescent="0.45">
      <c r="A199" s="1" t="s">
        <v>496</v>
      </c>
      <c r="B199" t="s">
        <v>190</v>
      </c>
      <c r="C199" s="1" t="s">
        <v>453</v>
      </c>
      <c r="D199">
        <v>2023</v>
      </c>
      <c r="E199" t="s">
        <v>497</v>
      </c>
      <c r="F199">
        <v>6</v>
      </c>
      <c r="G199">
        <v>1513</v>
      </c>
      <c r="H199" s="1">
        <v>149.99</v>
      </c>
      <c r="J199">
        <v>0</v>
      </c>
      <c r="K199">
        <v>0</v>
      </c>
      <c r="L199">
        <f>IF(Tabelle1[[#This Row],[RRP (EUR)]]&lt;50,1,0)</f>
        <v>0</v>
      </c>
      <c r="M199">
        <f>IF(AND(Tabelle1[[#This Row],[RRP (EUR)]]&gt;50,Tabelle1[[#This Row],[RRP (EUR)]]&lt;100),1,0)</f>
        <v>0</v>
      </c>
      <c r="N199">
        <f>IF(AND(Tabelle1[[#This Row],[RRP (EUR)]]&gt;100,Tabelle1[[#This Row],[RRP (EUR)]]&lt;200),1,0)</f>
        <v>1</v>
      </c>
      <c r="O199">
        <f>IF(AND(Tabelle1[[#This Row],[RRP (EUR)]]&gt;200,Tabelle1[[#This Row],[RRP (EUR)]]&lt;300),1,0)</f>
        <v>0</v>
      </c>
      <c r="P199">
        <f>IF(Tabelle1[[#This Row],[RRP (EUR)]]&gt;300,1,0)</f>
        <v>0</v>
      </c>
      <c r="Q199" s="1">
        <f>LEN(Tabelle1[[#This Row],[Number]])-2</f>
        <v>5</v>
      </c>
    </row>
    <row r="200" spans="1:17" x14ac:dyDescent="0.45">
      <c r="A200" s="1" t="s">
        <v>498</v>
      </c>
      <c r="B200" t="s">
        <v>190</v>
      </c>
      <c r="C200" s="1" t="s">
        <v>499</v>
      </c>
      <c r="D200">
        <v>2023</v>
      </c>
      <c r="E200" t="s">
        <v>500</v>
      </c>
      <c r="F200">
        <v>3</v>
      </c>
      <c r="G200">
        <v>446</v>
      </c>
      <c r="H200" s="1">
        <v>29.99</v>
      </c>
      <c r="J200">
        <v>0</v>
      </c>
      <c r="K200">
        <v>0</v>
      </c>
      <c r="L200">
        <f>IF(Tabelle1[[#This Row],[RRP (EUR)]]&lt;50,1,0)</f>
        <v>1</v>
      </c>
      <c r="M200">
        <f>IF(AND(Tabelle1[[#This Row],[RRP (EUR)]]&gt;50,Tabelle1[[#This Row],[RRP (EUR)]]&lt;100),1,0)</f>
        <v>0</v>
      </c>
      <c r="N200">
        <f>IF(AND(Tabelle1[[#This Row],[RRP (EUR)]]&gt;100,Tabelle1[[#This Row],[RRP (EUR)]]&lt;200),1,0)</f>
        <v>0</v>
      </c>
      <c r="O200">
        <f>IF(AND(Tabelle1[[#This Row],[RRP (EUR)]]&gt;200,Tabelle1[[#This Row],[RRP (EUR)]]&lt;300),1,0)</f>
        <v>0</v>
      </c>
      <c r="P200">
        <f>IF(Tabelle1[[#This Row],[RRP (EUR)]]&gt;300,1,0)</f>
        <v>0</v>
      </c>
      <c r="Q200" s="1">
        <f>LEN(Tabelle1[[#This Row],[Number]])-2</f>
        <v>5</v>
      </c>
    </row>
    <row r="201" spans="1:17" x14ac:dyDescent="0.45">
      <c r="A201" s="1" t="s">
        <v>501</v>
      </c>
      <c r="B201" t="s">
        <v>190</v>
      </c>
      <c r="C201" s="1" t="s">
        <v>191</v>
      </c>
      <c r="D201">
        <v>2023</v>
      </c>
      <c r="E201" t="s">
        <v>502</v>
      </c>
      <c r="F201">
        <v>3</v>
      </c>
      <c r="G201">
        <v>431</v>
      </c>
      <c r="H201" s="1">
        <v>49.99</v>
      </c>
      <c r="J201">
        <v>0</v>
      </c>
      <c r="K201">
        <v>0</v>
      </c>
      <c r="L201">
        <f>IF(Tabelle1[[#This Row],[RRP (EUR)]]&lt;50,1,0)</f>
        <v>1</v>
      </c>
      <c r="M201">
        <f>IF(AND(Tabelle1[[#This Row],[RRP (EUR)]]&gt;50,Tabelle1[[#This Row],[RRP (EUR)]]&lt;100),1,0)</f>
        <v>0</v>
      </c>
      <c r="N201">
        <f>IF(AND(Tabelle1[[#This Row],[RRP (EUR)]]&gt;100,Tabelle1[[#This Row],[RRP (EUR)]]&lt;200),1,0)</f>
        <v>0</v>
      </c>
      <c r="O201">
        <f>IF(AND(Tabelle1[[#This Row],[RRP (EUR)]]&gt;200,Tabelle1[[#This Row],[RRP (EUR)]]&lt;300),1,0)</f>
        <v>0</v>
      </c>
      <c r="P201">
        <f>IF(Tabelle1[[#This Row],[RRP (EUR)]]&gt;300,1,0)</f>
        <v>0</v>
      </c>
      <c r="Q201" s="1">
        <f>LEN(Tabelle1[[#This Row],[Number]])-2</f>
        <v>5</v>
      </c>
    </row>
    <row r="202" spans="1:17" x14ac:dyDescent="0.45">
      <c r="A202" s="1" t="s">
        <v>503</v>
      </c>
      <c r="B202" t="s">
        <v>190</v>
      </c>
      <c r="C202" s="1" t="s">
        <v>196</v>
      </c>
      <c r="D202">
        <v>2023</v>
      </c>
      <c r="E202" t="s">
        <v>504</v>
      </c>
      <c r="F202">
        <v>2</v>
      </c>
      <c r="G202">
        <v>203</v>
      </c>
      <c r="H202" s="1">
        <v>19.989999999999998</v>
      </c>
      <c r="J202">
        <v>0</v>
      </c>
      <c r="K202">
        <v>0</v>
      </c>
      <c r="L202">
        <f>IF(Tabelle1[[#This Row],[RRP (EUR)]]&lt;50,1,0)</f>
        <v>1</v>
      </c>
      <c r="M202">
        <f>IF(AND(Tabelle1[[#This Row],[RRP (EUR)]]&gt;50,Tabelle1[[#This Row],[RRP (EUR)]]&lt;100),1,0)</f>
        <v>0</v>
      </c>
      <c r="N202">
        <f>IF(AND(Tabelle1[[#This Row],[RRP (EUR)]]&gt;100,Tabelle1[[#This Row],[RRP (EUR)]]&lt;200),1,0)</f>
        <v>0</v>
      </c>
      <c r="O202">
        <f>IF(AND(Tabelle1[[#This Row],[RRP (EUR)]]&gt;200,Tabelle1[[#This Row],[RRP (EUR)]]&lt;300),1,0)</f>
        <v>0</v>
      </c>
      <c r="P202">
        <f>IF(Tabelle1[[#This Row],[RRP (EUR)]]&gt;300,1,0)</f>
        <v>0</v>
      </c>
      <c r="Q202" s="1">
        <f>LEN(Tabelle1[[#This Row],[Number]])-2</f>
        <v>5</v>
      </c>
    </row>
    <row r="203" spans="1:17" x14ac:dyDescent="0.45">
      <c r="A203" s="1" t="s">
        <v>505</v>
      </c>
      <c r="B203" t="s">
        <v>190</v>
      </c>
      <c r="C203" s="1" t="s">
        <v>211</v>
      </c>
      <c r="D203">
        <v>2023</v>
      </c>
      <c r="E203" t="s">
        <v>506</v>
      </c>
      <c r="F203">
        <v>2</v>
      </c>
      <c r="G203">
        <v>157</v>
      </c>
      <c r="H203" s="1">
        <v>9.99</v>
      </c>
      <c r="J203">
        <v>0</v>
      </c>
      <c r="K203">
        <v>0</v>
      </c>
      <c r="L203">
        <f>IF(Tabelle1[[#This Row],[RRP (EUR)]]&lt;50,1,0)</f>
        <v>1</v>
      </c>
      <c r="M203">
        <f>IF(AND(Tabelle1[[#This Row],[RRP (EUR)]]&gt;50,Tabelle1[[#This Row],[RRP (EUR)]]&lt;100),1,0)</f>
        <v>0</v>
      </c>
      <c r="N203">
        <f>IF(AND(Tabelle1[[#This Row],[RRP (EUR)]]&gt;100,Tabelle1[[#This Row],[RRP (EUR)]]&lt;200),1,0)</f>
        <v>0</v>
      </c>
      <c r="O203">
        <f>IF(AND(Tabelle1[[#This Row],[RRP (EUR)]]&gt;200,Tabelle1[[#This Row],[RRP (EUR)]]&lt;300),1,0)</f>
        <v>0</v>
      </c>
      <c r="P203">
        <f>IF(Tabelle1[[#This Row],[RRP (EUR)]]&gt;300,1,0)</f>
        <v>0</v>
      </c>
      <c r="Q203" s="1">
        <f>LEN(Tabelle1[[#This Row],[Number]])-2</f>
        <v>5</v>
      </c>
    </row>
    <row r="204" spans="1:17" x14ac:dyDescent="0.45">
      <c r="A204" s="1" t="s">
        <v>507</v>
      </c>
      <c r="B204" t="s">
        <v>190</v>
      </c>
      <c r="C204" s="1" t="s">
        <v>477</v>
      </c>
      <c r="D204">
        <v>2023</v>
      </c>
      <c r="E204" t="s">
        <v>508</v>
      </c>
      <c r="F204">
        <v>2</v>
      </c>
      <c r="G204">
        <v>203</v>
      </c>
      <c r="H204" s="1">
        <v>19.989999999999998</v>
      </c>
      <c r="J204">
        <v>0</v>
      </c>
      <c r="K204">
        <v>0</v>
      </c>
      <c r="L204">
        <f>IF(Tabelle1[[#This Row],[RRP (EUR)]]&lt;50,1,0)</f>
        <v>1</v>
      </c>
      <c r="M204">
        <f>IF(AND(Tabelle1[[#This Row],[RRP (EUR)]]&gt;50,Tabelle1[[#This Row],[RRP (EUR)]]&lt;100),1,0)</f>
        <v>0</v>
      </c>
      <c r="N204">
        <f>IF(AND(Tabelle1[[#This Row],[RRP (EUR)]]&gt;100,Tabelle1[[#This Row],[RRP (EUR)]]&lt;200),1,0)</f>
        <v>0</v>
      </c>
      <c r="O204">
        <f>IF(AND(Tabelle1[[#This Row],[RRP (EUR)]]&gt;200,Tabelle1[[#This Row],[RRP (EUR)]]&lt;300),1,0)</f>
        <v>0</v>
      </c>
      <c r="P204">
        <f>IF(Tabelle1[[#This Row],[RRP (EUR)]]&gt;300,1,0)</f>
        <v>0</v>
      </c>
      <c r="Q204" s="1">
        <f>LEN(Tabelle1[[#This Row],[Number]])-2</f>
        <v>5</v>
      </c>
    </row>
    <row r="205" spans="1:17" x14ac:dyDescent="0.45">
      <c r="A205" s="1" t="s">
        <v>509</v>
      </c>
      <c r="B205" t="s">
        <v>190</v>
      </c>
      <c r="C205" s="1" t="s">
        <v>477</v>
      </c>
      <c r="D205">
        <v>2023</v>
      </c>
      <c r="E205" t="s">
        <v>510</v>
      </c>
      <c r="F205">
        <v>2</v>
      </c>
      <c r="G205">
        <v>179</v>
      </c>
      <c r="H205" s="1">
        <v>19.989999999999998</v>
      </c>
      <c r="J205">
        <v>0</v>
      </c>
      <c r="K205">
        <v>0</v>
      </c>
      <c r="L205">
        <f>IF(Tabelle1[[#This Row],[RRP (EUR)]]&lt;50,1,0)</f>
        <v>1</v>
      </c>
      <c r="M205">
        <f>IF(AND(Tabelle1[[#This Row],[RRP (EUR)]]&gt;50,Tabelle1[[#This Row],[RRP (EUR)]]&lt;100),1,0)</f>
        <v>0</v>
      </c>
      <c r="N205">
        <f>IF(AND(Tabelle1[[#This Row],[RRP (EUR)]]&gt;100,Tabelle1[[#This Row],[RRP (EUR)]]&lt;200),1,0)</f>
        <v>0</v>
      </c>
      <c r="O205">
        <f>IF(AND(Tabelle1[[#This Row],[RRP (EUR)]]&gt;200,Tabelle1[[#This Row],[RRP (EUR)]]&lt;300),1,0)</f>
        <v>0</v>
      </c>
      <c r="P205">
        <f>IF(Tabelle1[[#This Row],[RRP (EUR)]]&gt;300,1,0)</f>
        <v>0</v>
      </c>
      <c r="Q205" s="1">
        <f>LEN(Tabelle1[[#This Row],[Number]])-2</f>
        <v>5</v>
      </c>
    </row>
    <row r="206" spans="1:17" x14ac:dyDescent="0.45">
      <c r="A206" s="1" t="s">
        <v>511</v>
      </c>
      <c r="B206" t="s">
        <v>190</v>
      </c>
      <c r="C206" s="1" t="s">
        <v>512</v>
      </c>
      <c r="D206">
        <v>2023</v>
      </c>
      <c r="E206" t="s">
        <v>513</v>
      </c>
      <c r="F206">
        <v>3</v>
      </c>
      <c r="G206">
        <v>980</v>
      </c>
      <c r="H206" s="1">
        <v>84.99</v>
      </c>
      <c r="J206">
        <v>0</v>
      </c>
      <c r="K206">
        <v>0</v>
      </c>
      <c r="L206">
        <f>IF(Tabelle1[[#This Row],[RRP (EUR)]]&lt;50,1,0)</f>
        <v>0</v>
      </c>
      <c r="M206">
        <f>IF(AND(Tabelle1[[#This Row],[RRP (EUR)]]&gt;50,Tabelle1[[#This Row],[RRP (EUR)]]&lt;100),1,0)</f>
        <v>1</v>
      </c>
      <c r="N206">
        <f>IF(AND(Tabelle1[[#This Row],[RRP (EUR)]]&gt;100,Tabelle1[[#This Row],[RRP (EUR)]]&lt;200),1,0)</f>
        <v>0</v>
      </c>
      <c r="O206">
        <f>IF(AND(Tabelle1[[#This Row],[RRP (EUR)]]&gt;200,Tabelle1[[#This Row],[RRP (EUR)]]&lt;300),1,0)</f>
        <v>0</v>
      </c>
      <c r="P206">
        <f>IF(Tabelle1[[#This Row],[RRP (EUR)]]&gt;300,1,0)</f>
        <v>0</v>
      </c>
      <c r="Q206" s="1">
        <f>LEN(Tabelle1[[#This Row],[Number]])-2</f>
        <v>5</v>
      </c>
    </row>
    <row r="207" spans="1:17" x14ac:dyDescent="0.45">
      <c r="A207" s="1" t="s">
        <v>514</v>
      </c>
      <c r="B207" t="s">
        <v>190</v>
      </c>
      <c r="C207" s="1" t="s">
        <v>453</v>
      </c>
      <c r="D207">
        <v>2023</v>
      </c>
      <c r="E207" t="s">
        <v>515</v>
      </c>
      <c r="F207">
        <v>3</v>
      </c>
      <c r="G207">
        <v>1072</v>
      </c>
      <c r="H207" s="1">
        <v>84.99</v>
      </c>
      <c r="J207">
        <v>0</v>
      </c>
      <c r="K207">
        <v>0</v>
      </c>
      <c r="L207">
        <f>IF(Tabelle1[[#This Row],[RRP (EUR)]]&lt;50,1,0)</f>
        <v>0</v>
      </c>
      <c r="M207">
        <f>IF(AND(Tabelle1[[#This Row],[RRP (EUR)]]&gt;50,Tabelle1[[#This Row],[RRP (EUR)]]&lt;100),1,0)</f>
        <v>1</v>
      </c>
      <c r="N207">
        <f>IF(AND(Tabelle1[[#This Row],[RRP (EUR)]]&gt;100,Tabelle1[[#This Row],[RRP (EUR)]]&lt;200),1,0)</f>
        <v>0</v>
      </c>
      <c r="O207">
        <f>IF(AND(Tabelle1[[#This Row],[RRP (EUR)]]&gt;200,Tabelle1[[#This Row],[RRP (EUR)]]&lt;300),1,0)</f>
        <v>0</v>
      </c>
      <c r="P207">
        <f>IF(Tabelle1[[#This Row],[RRP (EUR)]]&gt;300,1,0)</f>
        <v>0</v>
      </c>
      <c r="Q207" s="1">
        <f>LEN(Tabelle1[[#This Row],[Number]])-2</f>
        <v>5</v>
      </c>
    </row>
    <row r="208" spans="1:17" x14ac:dyDescent="0.45">
      <c r="A208" s="1" t="s">
        <v>516</v>
      </c>
      <c r="B208" t="s">
        <v>190</v>
      </c>
      <c r="C208" s="1" t="s">
        <v>220</v>
      </c>
      <c r="D208">
        <v>2023</v>
      </c>
      <c r="E208" t="s">
        <v>517</v>
      </c>
      <c r="F208">
        <v>2</v>
      </c>
      <c r="G208">
        <v>231</v>
      </c>
      <c r="H208" s="1">
        <v>26.99</v>
      </c>
      <c r="J208">
        <v>0</v>
      </c>
      <c r="K208">
        <v>0</v>
      </c>
      <c r="L208">
        <f>IF(Tabelle1[[#This Row],[RRP (EUR)]]&lt;50,1,0)</f>
        <v>1</v>
      </c>
      <c r="M208">
        <f>IF(AND(Tabelle1[[#This Row],[RRP (EUR)]]&gt;50,Tabelle1[[#This Row],[RRP (EUR)]]&lt;100),1,0)</f>
        <v>0</v>
      </c>
      <c r="N208">
        <f>IF(AND(Tabelle1[[#This Row],[RRP (EUR)]]&gt;100,Tabelle1[[#This Row],[RRP (EUR)]]&lt;200),1,0)</f>
        <v>0</v>
      </c>
      <c r="O208">
        <f>IF(AND(Tabelle1[[#This Row],[RRP (EUR)]]&gt;200,Tabelle1[[#This Row],[RRP (EUR)]]&lt;300),1,0)</f>
        <v>0</v>
      </c>
      <c r="P208">
        <f>IF(Tabelle1[[#This Row],[RRP (EUR)]]&gt;300,1,0)</f>
        <v>0</v>
      </c>
      <c r="Q208" s="1">
        <f>LEN(Tabelle1[[#This Row],[Number]])-2</f>
        <v>5</v>
      </c>
    </row>
    <row r="209" spans="1:17" x14ac:dyDescent="0.45">
      <c r="A209" s="1" t="s">
        <v>518</v>
      </c>
      <c r="B209" t="s">
        <v>190</v>
      </c>
      <c r="C209" s="1" t="s">
        <v>499</v>
      </c>
      <c r="D209">
        <v>2023</v>
      </c>
      <c r="E209" t="s">
        <v>519</v>
      </c>
      <c r="F209">
        <v>3</v>
      </c>
      <c r="G209">
        <v>480</v>
      </c>
      <c r="H209" s="1">
        <v>54.99</v>
      </c>
      <c r="J209">
        <v>0</v>
      </c>
      <c r="K209">
        <v>0</v>
      </c>
      <c r="L209">
        <f>IF(Tabelle1[[#This Row],[RRP (EUR)]]&lt;50,1,0)</f>
        <v>0</v>
      </c>
      <c r="M209">
        <f>IF(AND(Tabelle1[[#This Row],[RRP (EUR)]]&gt;50,Tabelle1[[#This Row],[RRP (EUR)]]&lt;100),1,0)</f>
        <v>1</v>
      </c>
      <c r="N209">
        <f>IF(AND(Tabelle1[[#This Row],[RRP (EUR)]]&gt;100,Tabelle1[[#This Row],[RRP (EUR)]]&lt;200),1,0)</f>
        <v>0</v>
      </c>
      <c r="O209">
        <f>IF(AND(Tabelle1[[#This Row],[RRP (EUR)]]&gt;200,Tabelle1[[#This Row],[RRP (EUR)]]&lt;300),1,0)</f>
        <v>0</v>
      </c>
      <c r="P209">
        <f>IF(Tabelle1[[#This Row],[RRP (EUR)]]&gt;300,1,0)</f>
        <v>0</v>
      </c>
      <c r="Q209" s="1">
        <f>LEN(Tabelle1[[#This Row],[Number]])-2</f>
        <v>5</v>
      </c>
    </row>
    <row r="210" spans="1:17" x14ac:dyDescent="0.45">
      <c r="A210" s="1" t="s">
        <v>520</v>
      </c>
      <c r="B210" t="s">
        <v>190</v>
      </c>
      <c r="C210" s="1" t="s">
        <v>512</v>
      </c>
      <c r="D210">
        <v>2023</v>
      </c>
      <c r="E210" t="s">
        <v>521</v>
      </c>
      <c r="F210">
        <v>3</v>
      </c>
      <c r="G210">
        <v>491</v>
      </c>
      <c r="H210" s="1">
        <v>49.99</v>
      </c>
      <c r="J210">
        <v>0</v>
      </c>
      <c r="K210">
        <v>0</v>
      </c>
      <c r="L210">
        <f>IF(Tabelle1[[#This Row],[RRP (EUR)]]&lt;50,1,0)</f>
        <v>1</v>
      </c>
      <c r="M210">
        <f>IF(AND(Tabelle1[[#This Row],[RRP (EUR)]]&gt;50,Tabelle1[[#This Row],[RRP (EUR)]]&lt;100),1,0)</f>
        <v>0</v>
      </c>
      <c r="N210">
        <f>IF(AND(Tabelle1[[#This Row],[RRP (EUR)]]&gt;100,Tabelle1[[#This Row],[RRP (EUR)]]&lt;200),1,0)</f>
        <v>0</v>
      </c>
      <c r="O210">
        <f>IF(AND(Tabelle1[[#This Row],[RRP (EUR)]]&gt;200,Tabelle1[[#This Row],[RRP (EUR)]]&lt;300),1,0)</f>
        <v>0</v>
      </c>
      <c r="P210">
        <f>IF(Tabelle1[[#This Row],[RRP (EUR)]]&gt;300,1,0)</f>
        <v>0</v>
      </c>
      <c r="Q210" s="1">
        <f>LEN(Tabelle1[[#This Row],[Number]])-2</f>
        <v>5</v>
      </c>
    </row>
    <row r="211" spans="1:17" x14ac:dyDescent="0.45">
      <c r="A211" s="1" t="s">
        <v>522</v>
      </c>
      <c r="B211" t="s">
        <v>203</v>
      </c>
      <c r="C211" s="1" t="s">
        <v>523</v>
      </c>
      <c r="D211">
        <v>2023</v>
      </c>
      <c r="E211" t="s">
        <v>524</v>
      </c>
      <c r="G211">
        <v>37</v>
      </c>
      <c r="H211" s="1">
        <v>6.99</v>
      </c>
      <c r="J211">
        <v>0</v>
      </c>
      <c r="K211">
        <v>0</v>
      </c>
      <c r="L211">
        <f>IF(Tabelle1[[#This Row],[RRP (EUR)]]&lt;50,1,0)</f>
        <v>1</v>
      </c>
      <c r="M211">
        <f>IF(AND(Tabelle1[[#This Row],[RRP (EUR)]]&gt;50,Tabelle1[[#This Row],[RRP (EUR)]]&lt;100),1,0)</f>
        <v>0</v>
      </c>
      <c r="N211">
        <f>IF(AND(Tabelle1[[#This Row],[RRP (EUR)]]&gt;100,Tabelle1[[#This Row],[RRP (EUR)]]&lt;200),1,0)</f>
        <v>0</v>
      </c>
      <c r="O211">
        <f>IF(AND(Tabelle1[[#This Row],[RRP (EUR)]]&gt;200,Tabelle1[[#This Row],[RRP (EUR)]]&lt;300),1,0)</f>
        <v>0</v>
      </c>
      <c r="P211">
        <f>IF(Tabelle1[[#This Row],[RRP (EUR)]]&gt;300,1,0)</f>
        <v>0</v>
      </c>
      <c r="Q211" s="1">
        <f>LEN(Tabelle1[[#This Row],[Number]])-2</f>
        <v>5</v>
      </c>
    </row>
    <row r="212" spans="1:17" x14ac:dyDescent="0.45">
      <c r="A212" s="1" t="s">
        <v>525</v>
      </c>
      <c r="B212" t="s">
        <v>203</v>
      </c>
      <c r="C212" s="1" t="s">
        <v>523</v>
      </c>
      <c r="D212">
        <v>2023</v>
      </c>
      <c r="E212" t="s">
        <v>526</v>
      </c>
      <c r="G212">
        <v>37</v>
      </c>
      <c r="H212" s="1">
        <v>6.99</v>
      </c>
      <c r="J212">
        <v>0</v>
      </c>
      <c r="K212">
        <v>0</v>
      </c>
      <c r="L212">
        <f>IF(Tabelle1[[#This Row],[RRP (EUR)]]&lt;50,1,0)</f>
        <v>1</v>
      </c>
      <c r="M212">
        <f>IF(AND(Tabelle1[[#This Row],[RRP (EUR)]]&gt;50,Tabelle1[[#This Row],[RRP (EUR)]]&lt;100),1,0)</f>
        <v>0</v>
      </c>
      <c r="N212">
        <f>IF(AND(Tabelle1[[#This Row],[RRP (EUR)]]&gt;100,Tabelle1[[#This Row],[RRP (EUR)]]&lt;200),1,0)</f>
        <v>0</v>
      </c>
      <c r="O212">
        <f>IF(AND(Tabelle1[[#This Row],[RRP (EUR)]]&gt;200,Tabelle1[[#This Row],[RRP (EUR)]]&lt;300),1,0)</f>
        <v>0</v>
      </c>
      <c r="P212">
        <f>IF(Tabelle1[[#This Row],[RRP (EUR)]]&gt;300,1,0)</f>
        <v>0</v>
      </c>
      <c r="Q212" s="1">
        <f>LEN(Tabelle1[[#This Row],[Number]])-2</f>
        <v>5</v>
      </c>
    </row>
    <row r="213" spans="1:17" x14ac:dyDescent="0.45">
      <c r="A213" s="1" t="s">
        <v>527</v>
      </c>
      <c r="B213" t="s">
        <v>203</v>
      </c>
      <c r="C213" s="1" t="s">
        <v>528</v>
      </c>
      <c r="D213">
        <v>2023</v>
      </c>
      <c r="E213" t="s">
        <v>529</v>
      </c>
      <c r="G213">
        <v>115</v>
      </c>
      <c r="H213" s="1">
        <v>3.99</v>
      </c>
      <c r="J213">
        <v>0</v>
      </c>
      <c r="K213">
        <v>0</v>
      </c>
      <c r="L213">
        <f>IF(Tabelle1[[#This Row],[RRP (EUR)]]&lt;50,1,0)</f>
        <v>1</v>
      </c>
      <c r="M213">
        <f>IF(AND(Tabelle1[[#This Row],[RRP (EUR)]]&gt;50,Tabelle1[[#This Row],[RRP (EUR)]]&lt;100),1,0)</f>
        <v>0</v>
      </c>
      <c r="N213">
        <f>IF(AND(Tabelle1[[#This Row],[RRP (EUR)]]&gt;100,Tabelle1[[#This Row],[RRP (EUR)]]&lt;200),1,0)</f>
        <v>0</v>
      </c>
      <c r="O213">
        <f>IF(AND(Tabelle1[[#This Row],[RRP (EUR)]]&gt;200,Tabelle1[[#This Row],[RRP (EUR)]]&lt;300),1,0)</f>
        <v>0</v>
      </c>
      <c r="P213">
        <f>IF(Tabelle1[[#This Row],[RRP (EUR)]]&gt;300,1,0)</f>
        <v>0</v>
      </c>
      <c r="Q213" s="1">
        <f>LEN(Tabelle1[[#This Row],[Number]])-2</f>
        <v>5</v>
      </c>
    </row>
    <row r="214" spans="1:17" x14ac:dyDescent="0.45">
      <c r="A214" s="1" t="s">
        <v>530</v>
      </c>
      <c r="B214" t="s">
        <v>203</v>
      </c>
      <c r="C214" s="1" t="s">
        <v>531</v>
      </c>
      <c r="D214">
        <v>2023</v>
      </c>
      <c r="E214" t="s">
        <v>532</v>
      </c>
      <c r="G214">
        <v>643</v>
      </c>
      <c r="H214" s="1">
        <v>24.99</v>
      </c>
      <c r="J214">
        <v>0</v>
      </c>
      <c r="K214">
        <v>0</v>
      </c>
      <c r="L214">
        <f>IF(Tabelle1[[#This Row],[RRP (EUR)]]&lt;50,1,0)</f>
        <v>1</v>
      </c>
      <c r="M214">
        <f>IF(AND(Tabelle1[[#This Row],[RRP (EUR)]]&gt;50,Tabelle1[[#This Row],[RRP (EUR)]]&lt;100),1,0)</f>
        <v>0</v>
      </c>
      <c r="N214">
        <f>IF(AND(Tabelle1[[#This Row],[RRP (EUR)]]&gt;100,Tabelle1[[#This Row],[RRP (EUR)]]&lt;200),1,0)</f>
        <v>0</v>
      </c>
      <c r="O214">
        <f>IF(AND(Tabelle1[[#This Row],[RRP (EUR)]]&gt;200,Tabelle1[[#This Row],[RRP (EUR)]]&lt;300),1,0)</f>
        <v>0</v>
      </c>
      <c r="P214">
        <f>IF(Tabelle1[[#This Row],[RRP (EUR)]]&gt;300,1,0)</f>
        <v>0</v>
      </c>
      <c r="Q214" s="1">
        <f>LEN(Tabelle1[[#This Row],[Number]])-2</f>
        <v>5</v>
      </c>
    </row>
    <row r="215" spans="1:17" x14ac:dyDescent="0.45">
      <c r="A215" s="1" t="s">
        <v>533</v>
      </c>
      <c r="B215" t="s">
        <v>203</v>
      </c>
      <c r="C215" s="1" t="s">
        <v>28</v>
      </c>
      <c r="D215">
        <v>2023</v>
      </c>
      <c r="E215" t="s">
        <v>534</v>
      </c>
      <c r="G215">
        <v>1154</v>
      </c>
      <c r="H215" s="1">
        <v>49.99</v>
      </c>
      <c r="J215">
        <v>0</v>
      </c>
      <c r="K215">
        <v>0</v>
      </c>
      <c r="L215">
        <f>IF(Tabelle1[[#This Row],[RRP (EUR)]]&lt;50,1,0)</f>
        <v>1</v>
      </c>
      <c r="M215">
        <f>IF(AND(Tabelle1[[#This Row],[RRP (EUR)]]&gt;50,Tabelle1[[#This Row],[RRP (EUR)]]&lt;100),1,0)</f>
        <v>0</v>
      </c>
      <c r="N215">
        <f>IF(AND(Tabelle1[[#This Row],[RRP (EUR)]]&gt;100,Tabelle1[[#This Row],[RRP (EUR)]]&lt;200),1,0)</f>
        <v>0</v>
      </c>
      <c r="O215">
        <f>IF(AND(Tabelle1[[#This Row],[RRP (EUR)]]&gt;200,Tabelle1[[#This Row],[RRP (EUR)]]&lt;300),1,0)</f>
        <v>0</v>
      </c>
      <c r="P215">
        <f>IF(Tabelle1[[#This Row],[RRP (EUR)]]&gt;300,1,0)</f>
        <v>0</v>
      </c>
      <c r="Q215" s="1">
        <f>LEN(Tabelle1[[#This Row],[Number]])-2</f>
        <v>5</v>
      </c>
    </row>
    <row r="216" spans="1:17" x14ac:dyDescent="0.45">
      <c r="A216" s="1" t="s">
        <v>535</v>
      </c>
      <c r="B216" t="s">
        <v>203</v>
      </c>
      <c r="C216" s="1" t="s">
        <v>523</v>
      </c>
      <c r="D216">
        <v>2023</v>
      </c>
      <c r="E216" t="s">
        <v>536</v>
      </c>
      <c r="G216">
        <v>388</v>
      </c>
      <c r="H216" s="1">
        <v>29.99</v>
      </c>
      <c r="J216">
        <v>0</v>
      </c>
      <c r="K216">
        <v>0</v>
      </c>
      <c r="L216">
        <f>IF(Tabelle1[[#This Row],[RRP (EUR)]]&lt;50,1,0)</f>
        <v>1</v>
      </c>
      <c r="M216">
        <f>IF(AND(Tabelle1[[#This Row],[RRP (EUR)]]&gt;50,Tabelle1[[#This Row],[RRP (EUR)]]&lt;100),1,0)</f>
        <v>0</v>
      </c>
      <c r="N216">
        <f>IF(AND(Tabelle1[[#This Row],[RRP (EUR)]]&gt;100,Tabelle1[[#This Row],[RRP (EUR)]]&lt;200),1,0)</f>
        <v>0</v>
      </c>
      <c r="O216">
        <f>IF(AND(Tabelle1[[#This Row],[RRP (EUR)]]&gt;200,Tabelle1[[#This Row],[RRP (EUR)]]&lt;300),1,0)</f>
        <v>0</v>
      </c>
      <c r="P216">
        <f>IF(Tabelle1[[#This Row],[RRP (EUR)]]&gt;300,1,0)</f>
        <v>0</v>
      </c>
      <c r="Q216" s="1">
        <f>LEN(Tabelle1[[#This Row],[Number]])-2</f>
        <v>5</v>
      </c>
    </row>
    <row r="217" spans="1:17" x14ac:dyDescent="0.45">
      <c r="A217" s="1" t="s">
        <v>537</v>
      </c>
      <c r="B217" t="s">
        <v>203</v>
      </c>
      <c r="C217" s="1" t="s">
        <v>244</v>
      </c>
      <c r="D217">
        <v>2023</v>
      </c>
      <c r="E217" t="s">
        <v>538</v>
      </c>
      <c r="G217">
        <v>234</v>
      </c>
      <c r="H217" s="1">
        <v>14.99</v>
      </c>
      <c r="J217">
        <v>0</v>
      </c>
      <c r="K217">
        <v>0</v>
      </c>
      <c r="L217">
        <f>IF(Tabelle1[[#This Row],[RRP (EUR)]]&lt;50,1,0)</f>
        <v>1</v>
      </c>
      <c r="M217">
        <f>IF(AND(Tabelle1[[#This Row],[RRP (EUR)]]&gt;50,Tabelle1[[#This Row],[RRP (EUR)]]&lt;100),1,0)</f>
        <v>0</v>
      </c>
      <c r="N217">
        <f>IF(AND(Tabelle1[[#This Row],[RRP (EUR)]]&gt;100,Tabelle1[[#This Row],[RRP (EUR)]]&lt;200),1,0)</f>
        <v>0</v>
      </c>
      <c r="O217">
        <f>IF(AND(Tabelle1[[#This Row],[RRP (EUR)]]&gt;200,Tabelle1[[#This Row],[RRP (EUR)]]&lt;300),1,0)</f>
        <v>0</v>
      </c>
      <c r="P217">
        <f>IF(Tabelle1[[#This Row],[RRP (EUR)]]&gt;300,1,0)</f>
        <v>0</v>
      </c>
      <c r="Q217" s="1">
        <f>LEN(Tabelle1[[#This Row],[Number]])-2</f>
        <v>5</v>
      </c>
    </row>
    <row r="218" spans="1:17" x14ac:dyDescent="0.45">
      <c r="A218" s="1" t="s">
        <v>539</v>
      </c>
      <c r="B218" t="s">
        <v>203</v>
      </c>
      <c r="C218" s="1" t="s">
        <v>244</v>
      </c>
      <c r="D218">
        <v>2023</v>
      </c>
      <c r="E218" t="s">
        <v>540</v>
      </c>
      <c r="G218">
        <v>518</v>
      </c>
      <c r="H218" s="1">
        <v>19.989999999999998</v>
      </c>
      <c r="J218">
        <v>0</v>
      </c>
      <c r="K218">
        <v>0</v>
      </c>
      <c r="L218">
        <f>IF(Tabelle1[[#This Row],[RRP (EUR)]]&lt;50,1,0)</f>
        <v>1</v>
      </c>
      <c r="M218">
        <f>IF(AND(Tabelle1[[#This Row],[RRP (EUR)]]&gt;50,Tabelle1[[#This Row],[RRP (EUR)]]&lt;100),1,0)</f>
        <v>0</v>
      </c>
      <c r="N218">
        <f>IF(AND(Tabelle1[[#This Row],[RRP (EUR)]]&gt;100,Tabelle1[[#This Row],[RRP (EUR)]]&lt;200),1,0)</f>
        <v>0</v>
      </c>
      <c r="O218">
        <f>IF(AND(Tabelle1[[#This Row],[RRP (EUR)]]&gt;200,Tabelle1[[#This Row],[RRP (EUR)]]&lt;300),1,0)</f>
        <v>0</v>
      </c>
      <c r="P218">
        <f>IF(Tabelle1[[#This Row],[RRP (EUR)]]&gt;300,1,0)</f>
        <v>0</v>
      </c>
      <c r="Q218" s="1">
        <f>LEN(Tabelle1[[#This Row],[Number]])-2</f>
        <v>5</v>
      </c>
    </row>
    <row r="219" spans="1:17" x14ac:dyDescent="0.45">
      <c r="A219" s="1" t="s">
        <v>541</v>
      </c>
      <c r="B219" t="s">
        <v>203</v>
      </c>
      <c r="C219" s="1" t="s">
        <v>244</v>
      </c>
      <c r="D219">
        <v>2023</v>
      </c>
      <c r="E219" t="s">
        <v>542</v>
      </c>
      <c r="G219">
        <v>856</v>
      </c>
      <c r="H219" s="1">
        <v>44.99</v>
      </c>
      <c r="J219">
        <v>0</v>
      </c>
      <c r="K219">
        <v>0</v>
      </c>
      <c r="L219">
        <f>IF(Tabelle1[[#This Row],[RRP (EUR)]]&lt;50,1,0)</f>
        <v>1</v>
      </c>
      <c r="M219">
        <f>IF(AND(Tabelle1[[#This Row],[RRP (EUR)]]&gt;50,Tabelle1[[#This Row],[RRP (EUR)]]&lt;100),1,0)</f>
        <v>0</v>
      </c>
      <c r="N219">
        <f>IF(AND(Tabelle1[[#This Row],[RRP (EUR)]]&gt;100,Tabelle1[[#This Row],[RRP (EUR)]]&lt;200),1,0)</f>
        <v>0</v>
      </c>
      <c r="O219">
        <f>IF(AND(Tabelle1[[#This Row],[RRP (EUR)]]&gt;200,Tabelle1[[#This Row],[RRP (EUR)]]&lt;300),1,0)</f>
        <v>0</v>
      </c>
      <c r="P219">
        <f>IF(Tabelle1[[#This Row],[RRP (EUR)]]&gt;300,1,0)</f>
        <v>0</v>
      </c>
      <c r="Q219" s="1">
        <f>LEN(Tabelle1[[#This Row],[Number]])-2</f>
        <v>5</v>
      </c>
    </row>
    <row r="220" spans="1:17" x14ac:dyDescent="0.45">
      <c r="A220" s="1" t="s">
        <v>543</v>
      </c>
      <c r="B220" t="s">
        <v>258</v>
      </c>
      <c r="C220" s="1" t="s">
        <v>31</v>
      </c>
      <c r="D220">
        <v>2023</v>
      </c>
      <c r="E220" t="s">
        <v>544</v>
      </c>
      <c r="G220">
        <v>2883</v>
      </c>
      <c r="H220" s="1">
        <v>679.99</v>
      </c>
      <c r="I220" t="s">
        <v>144</v>
      </c>
      <c r="J220">
        <v>0</v>
      </c>
      <c r="K220">
        <v>0</v>
      </c>
      <c r="L220">
        <f>IF(Tabelle1[[#This Row],[RRP (EUR)]]&lt;50,1,0)</f>
        <v>0</v>
      </c>
      <c r="M220">
        <f>IF(AND(Tabelle1[[#This Row],[RRP (EUR)]]&gt;50,Tabelle1[[#This Row],[RRP (EUR)]]&lt;100),1,0)</f>
        <v>0</v>
      </c>
      <c r="N220">
        <f>IF(AND(Tabelle1[[#This Row],[RRP (EUR)]]&gt;100,Tabelle1[[#This Row],[RRP (EUR)]]&lt;200),1,0)</f>
        <v>0</v>
      </c>
      <c r="O220">
        <f>IF(AND(Tabelle1[[#This Row],[RRP (EUR)]]&gt;200,Tabelle1[[#This Row],[RRP (EUR)]]&lt;300),1,0)</f>
        <v>0</v>
      </c>
      <c r="P220">
        <f>IF(Tabelle1[[#This Row],[RRP (EUR)]]&gt;300,1,0)</f>
        <v>1</v>
      </c>
      <c r="Q220" s="1">
        <f>LEN(Tabelle1[[#This Row],[Number]])-2</f>
        <v>5</v>
      </c>
    </row>
    <row r="221" spans="1:17" x14ac:dyDescent="0.45">
      <c r="A221" s="1" t="s">
        <v>545</v>
      </c>
      <c r="B221" t="s">
        <v>258</v>
      </c>
      <c r="D221">
        <v>2023</v>
      </c>
      <c r="E221" t="s">
        <v>546</v>
      </c>
      <c r="G221">
        <v>177</v>
      </c>
      <c r="H221" s="1">
        <v>9.99</v>
      </c>
      <c r="J221">
        <v>0</v>
      </c>
      <c r="K221">
        <v>0</v>
      </c>
      <c r="L221">
        <f>IF(Tabelle1[[#This Row],[RRP (EUR)]]&lt;50,1,0)</f>
        <v>1</v>
      </c>
      <c r="M221">
        <f>IF(AND(Tabelle1[[#This Row],[RRP (EUR)]]&gt;50,Tabelle1[[#This Row],[RRP (EUR)]]&lt;100),1,0)</f>
        <v>0</v>
      </c>
      <c r="N221">
        <f>IF(AND(Tabelle1[[#This Row],[RRP (EUR)]]&gt;100,Tabelle1[[#This Row],[RRP (EUR)]]&lt;200),1,0)</f>
        <v>0</v>
      </c>
      <c r="O221">
        <f>IF(AND(Tabelle1[[#This Row],[RRP (EUR)]]&gt;200,Tabelle1[[#This Row],[RRP (EUR)]]&lt;300),1,0)</f>
        <v>0</v>
      </c>
      <c r="P221">
        <f>IF(Tabelle1[[#This Row],[RRP (EUR)]]&gt;300,1,0)</f>
        <v>0</v>
      </c>
      <c r="Q221" s="1">
        <f>LEN(Tabelle1[[#This Row],[Number]])-2</f>
        <v>5</v>
      </c>
    </row>
    <row r="222" spans="1:17" x14ac:dyDescent="0.45">
      <c r="A222" s="1" t="s">
        <v>547</v>
      </c>
      <c r="B222" t="s">
        <v>258</v>
      </c>
      <c r="D222">
        <v>2023</v>
      </c>
      <c r="E222" t="s">
        <v>548</v>
      </c>
      <c r="G222">
        <v>178</v>
      </c>
      <c r="H222" s="1">
        <v>9.99</v>
      </c>
      <c r="J222">
        <v>0</v>
      </c>
      <c r="K222">
        <v>0</v>
      </c>
      <c r="L222">
        <f>IF(Tabelle1[[#This Row],[RRP (EUR)]]&lt;50,1,0)</f>
        <v>1</v>
      </c>
      <c r="M222">
        <f>IF(AND(Tabelle1[[#This Row],[RRP (EUR)]]&gt;50,Tabelle1[[#This Row],[RRP (EUR)]]&lt;100),1,0)</f>
        <v>0</v>
      </c>
      <c r="N222">
        <f>IF(AND(Tabelle1[[#This Row],[RRP (EUR)]]&gt;100,Tabelle1[[#This Row],[RRP (EUR)]]&lt;200),1,0)</f>
        <v>0</v>
      </c>
      <c r="O222">
        <f>IF(AND(Tabelle1[[#This Row],[RRP (EUR)]]&gt;200,Tabelle1[[#This Row],[RRP (EUR)]]&lt;300),1,0)</f>
        <v>0</v>
      </c>
      <c r="P222">
        <f>IF(Tabelle1[[#This Row],[RRP (EUR)]]&gt;300,1,0)</f>
        <v>0</v>
      </c>
      <c r="Q222" s="1">
        <f>LEN(Tabelle1[[#This Row],[Number]])-2</f>
        <v>5</v>
      </c>
    </row>
    <row r="223" spans="1:17" x14ac:dyDescent="0.45">
      <c r="A223" s="1" t="s">
        <v>549</v>
      </c>
      <c r="B223" t="s">
        <v>258</v>
      </c>
      <c r="C223" s="1" t="s">
        <v>31</v>
      </c>
      <c r="D223">
        <v>2023</v>
      </c>
      <c r="E223" t="s">
        <v>550</v>
      </c>
      <c r="G223">
        <v>217</v>
      </c>
      <c r="H223" s="1">
        <v>19.989999999999998</v>
      </c>
      <c r="J223">
        <v>0</v>
      </c>
      <c r="K223">
        <v>0</v>
      </c>
      <c r="L223">
        <f>IF(Tabelle1[[#This Row],[RRP (EUR)]]&lt;50,1,0)</f>
        <v>1</v>
      </c>
      <c r="M223">
        <f>IF(AND(Tabelle1[[#This Row],[RRP (EUR)]]&gt;50,Tabelle1[[#This Row],[RRP (EUR)]]&lt;100),1,0)</f>
        <v>0</v>
      </c>
      <c r="N223">
        <f>IF(AND(Tabelle1[[#This Row],[RRP (EUR)]]&gt;100,Tabelle1[[#This Row],[RRP (EUR)]]&lt;200),1,0)</f>
        <v>0</v>
      </c>
      <c r="O223">
        <f>IF(AND(Tabelle1[[#This Row],[RRP (EUR)]]&gt;200,Tabelle1[[#This Row],[RRP (EUR)]]&lt;300),1,0)</f>
        <v>0</v>
      </c>
      <c r="P223">
        <f>IF(Tabelle1[[#This Row],[RRP (EUR)]]&gt;300,1,0)</f>
        <v>0</v>
      </c>
      <c r="Q223" s="1">
        <f>LEN(Tabelle1[[#This Row],[Number]])-2</f>
        <v>5</v>
      </c>
    </row>
    <row r="224" spans="1:17" x14ac:dyDescent="0.45">
      <c r="A224" s="1" t="s">
        <v>551</v>
      </c>
      <c r="B224" t="s">
        <v>258</v>
      </c>
      <c r="C224" s="1" t="s">
        <v>31</v>
      </c>
      <c r="D224">
        <v>2023</v>
      </c>
      <c r="E224" t="s">
        <v>552</v>
      </c>
      <c r="G224">
        <v>244</v>
      </c>
      <c r="H224" s="1">
        <v>19.989999999999998</v>
      </c>
      <c r="J224">
        <v>0</v>
      </c>
      <c r="K224">
        <v>0</v>
      </c>
      <c r="L224">
        <f>IF(Tabelle1[[#This Row],[RRP (EUR)]]&lt;50,1,0)</f>
        <v>1</v>
      </c>
      <c r="M224">
        <f>IF(AND(Tabelle1[[#This Row],[RRP (EUR)]]&gt;50,Tabelle1[[#This Row],[RRP (EUR)]]&lt;100),1,0)</f>
        <v>0</v>
      </c>
      <c r="N224">
        <f>IF(AND(Tabelle1[[#This Row],[RRP (EUR)]]&gt;100,Tabelle1[[#This Row],[RRP (EUR)]]&lt;200),1,0)</f>
        <v>0</v>
      </c>
      <c r="O224">
        <f>IF(AND(Tabelle1[[#This Row],[RRP (EUR)]]&gt;200,Tabelle1[[#This Row],[RRP (EUR)]]&lt;300),1,0)</f>
        <v>0</v>
      </c>
      <c r="P224">
        <f>IF(Tabelle1[[#This Row],[RRP (EUR)]]&gt;300,1,0)</f>
        <v>0</v>
      </c>
      <c r="Q224" s="1">
        <f>LEN(Tabelle1[[#This Row],[Number]])-2</f>
        <v>5</v>
      </c>
    </row>
    <row r="225" spans="1:17" x14ac:dyDescent="0.45">
      <c r="A225" s="1" t="s">
        <v>553</v>
      </c>
      <c r="B225" t="s">
        <v>258</v>
      </c>
      <c r="C225" s="1" t="s">
        <v>31</v>
      </c>
      <c r="D225">
        <v>2023</v>
      </c>
      <c r="E225" t="s">
        <v>554</v>
      </c>
      <c r="G225">
        <v>905</v>
      </c>
      <c r="H225" s="1">
        <v>49.99</v>
      </c>
      <c r="J225">
        <v>0</v>
      </c>
      <c r="K225">
        <v>0</v>
      </c>
      <c r="L225">
        <f>IF(Tabelle1[[#This Row],[RRP (EUR)]]&lt;50,1,0)</f>
        <v>1</v>
      </c>
      <c r="M225">
        <f>IF(AND(Tabelle1[[#This Row],[RRP (EUR)]]&gt;50,Tabelle1[[#This Row],[RRP (EUR)]]&lt;100),1,0)</f>
        <v>0</v>
      </c>
      <c r="N225">
        <f>IF(AND(Tabelle1[[#This Row],[RRP (EUR)]]&gt;100,Tabelle1[[#This Row],[RRP (EUR)]]&lt;200),1,0)</f>
        <v>0</v>
      </c>
      <c r="O225">
        <f>IF(AND(Tabelle1[[#This Row],[RRP (EUR)]]&gt;200,Tabelle1[[#This Row],[RRP (EUR)]]&lt;300),1,0)</f>
        <v>0</v>
      </c>
      <c r="P225">
        <f>IF(Tabelle1[[#This Row],[RRP (EUR)]]&gt;300,1,0)</f>
        <v>0</v>
      </c>
      <c r="Q225" s="1">
        <f>LEN(Tabelle1[[#This Row],[Number]])-2</f>
        <v>5</v>
      </c>
    </row>
    <row r="226" spans="1:17" x14ac:dyDescent="0.45">
      <c r="A226" s="1" t="s">
        <v>555</v>
      </c>
      <c r="B226" t="s">
        <v>258</v>
      </c>
      <c r="D226">
        <v>2023</v>
      </c>
      <c r="E226" t="s">
        <v>556</v>
      </c>
      <c r="G226">
        <v>1134</v>
      </c>
      <c r="H226" s="1">
        <v>109.99</v>
      </c>
      <c r="J226">
        <v>0</v>
      </c>
      <c r="K226">
        <v>0</v>
      </c>
      <c r="L226">
        <f>IF(Tabelle1[[#This Row],[RRP (EUR)]]&lt;50,1,0)</f>
        <v>0</v>
      </c>
      <c r="M226">
        <f>IF(AND(Tabelle1[[#This Row],[RRP (EUR)]]&gt;50,Tabelle1[[#This Row],[RRP (EUR)]]&lt;100),1,0)</f>
        <v>0</v>
      </c>
      <c r="N226">
        <f>IF(AND(Tabelle1[[#This Row],[RRP (EUR)]]&gt;100,Tabelle1[[#This Row],[RRP (EUR)]]&lt;200),1,0)</f>
        <v>1</v>
      </c>
      <c r="O226">
        <f>IF(AND(Tabelle1[[#This Row],[RRP (EUR)]]&gt;200,Tabelle1[[#This Row],[RRP (EUR)]]&lt;300),1,0)</f>
        <v>0</v>
      </c>
      <c r="P226">
        <f>IF(Tabelle1[[#This Row],[RRP (EUR)]]&gt;300,1,0)</f>
        <v>0</v>
      </c>
      <c r="Q226" s="1">
        <f>LEN(Tabelle1[[#This Row],[Number]])-2</f>
        <v>5</v>
      </c>
    </row>
    <row r="227" spans="1:17" x14ac:dyDescent="0.45">
      <c r="A227" s="1" t="s">
        <v>557</v>
      </c>
      <c r="B227" t="s">
        <v>258</v>
      </c>
      <c r="C227" s="1" t="s">
        <v>31</v>
      </c>
      <c r="D227">
        <v>2023</v>
      </c>
      <c r="E227" t="s">
        <v>558</v>
      </c>
      <c r="G227">
        <v>672</v>
      </c>
      <c r="H227" s="1">
        <v>49.99</v>
      </c>
      <c r="J227">
        <v>0</v>
      </c>
      <c r="K227">
        <v>0</v>
      </c>
      <c r="L227">
        <f>IF(Tabelle1[[#This Row],[RRP (EUR)]]&lt;50,1,0)</f>
        <v>1</v>
      </c>
      <c r="M227">
        <f>IF(AND(Tabelle1[[#This Row],[RRP (EUR)]]&gt;50,Tabelle1[[#This Row],[RRP (EUR)]]&lt;100),1,0)</f>
        <v>0</v>
      </c>
      <c r="N227">
        <f>IF(AND(Tabelle1[[#This Row],[RRP (EUR)]]&gt;100,Tabelle1[[#This Row],[RRP (EUR)]]&lt;200),1,0)</f>
        <v>0</v>
      </c>
      <c r="O227">
        <f>IF(AND(Tabelle1[[#This Row],[RRP (EUR)]]&gt;200,Tabelle1[[#This Row],[RRP (EUR)]]&lt;300),1,0)</f>
        <v>0</v>
      </c>
      <c r="P227">
        <f>IF(Tabelle1[[#This Row],[RRP (EUR)]]&gt;300,1,0)</f>
        <v>0</v>
      </c>
      <c r="Q227" s="1">
        <f>LEN(Tabelle1[[#This Row],[Number]])-2</f>
        <v>5</v>
      </c>
    </row>
    <row r="228" spans="1:17" x14ac:dyDescent="0.45">
      <c r="A228" s="1" t="s">
        <v>559</v>
      </c>
      <c r="B228" t="s">
        <v>258</v>
      </c>
      <c r="C228" s="1" t="s">
        <v>31</v>
      </c>
      <c r="D228">
        <v>2023</v>
      </c>
      <c r="E228" t="s">
        <v>560</v>
      </c>
      <c r="G228">
        <v>1466</v>
      </c>
      <c r="H228" s="1">
        <v>119.99</v>
      </c>
      <c r="I228" t="s">
        <v>144</v>
      </c>
      <c r="J228">
        <v>0</v>
      </c>
      <c r="K228">
        <v>0</v>
      </c>
      <c r="L228">
        <f>IF(Tabelle1[[#This Row],[RRP (EUR)]]&lt;50,1,0)</f>
        <v>0</v>
      </c>
      <c r="M228">
        <f>IF(AND(Tabelle1[[#This Row],[RRP (EUR)]]&gt;50,Tabelle1[[#This Row],[RRP (EUR)]]&lt;100),1,0)</f>
        <v>0</v>
      </c>
      <c r="N228">
        <f>IF(AND(Tabelle1[[#This Row],[RRP (EUR)]]&gt;100,Tabelle1[[#This Row],[RRP (EUR)]]&lt;200),1,0)</f>
        <v>1</v>
      </c>
      <c r="O228">
        <f>IF(AND(Tabelle1[[#This Row],[RRP (EUR)]]&gt;200,Tabelle1[[#This Row],[RRP (EUR)]]&lt;300),1,0)</f>
        <v>0</v>
      </c>
      <c r="P228">
        <f>IF(Tabelle1[[#This Row],[RRP (EUR)]]&gt;300,1,0)</f>
        <v>0</v>
      </c>
      <c r="Q228" s="1">
        <f>LEN(Tabelle1[[#This Row],[Number]])-2</f>
        <v>5</v>
      </c>
    </row>
    <row r="229" spans="1:17" x14ac:dyDescent="0.45">
      <c r="A229" s="1" t="s">
        <v>561</v>
      </c>
      <c r="B229" t="s">
        <v>258</v>
      </c>
      <c r="C229" s="1" t="s">
        <v>31</v>
      </c>
      <c r="D229">
        <v>2023</v>
      </c>
      <c r="E229" t="s">
        <v>562</v>
      </c>
      <c r="G229">
        <v>641</v>
      </c>
      <c r="H229" s="1">
        <v>54.99</v>
      </c>
      <c r="J229">
        <v>0</v>
      </c>
      <c r="K229">
        <v>0</v>
      </c>
      <c r="L229">
        <f>IF(Tabelle1[[#This Row],[RRP (EUR)]]&lt;50,1,0)</f>
        <v>0</v>
      </c>
      <c r="M229">
        <f>IF(AND(Tabelle1[[#This Row],[RRP (EUR)]]&gt;50,Tabelle1[[#This Row],[RRP (EUR)]]&lt;100),1,0)</f>
        <v>1</v>
      </c>
      <c r="N229">
        <f>IF(AND(Tabelle1[[#This Row],[RRP (EUR)]]&gt;100,Tabelle1[[#This Row],[RRP (EUR)]]&lt;200),1,0)</f>
        <v>0</v>
      </c>
      <c r="O229">
        <f>IF(AND(Tabelle1[[#This Row],[RRP (EUR)]]&gt;200,Tabelle1[[#This Row],[RRP (EUR)]]&lt;300),1,0)</f>
        <v>0</v>
      </c>
      <c r="P229">
        <f>IF(Tabelle1[[#This Row],[RRP (EUR)]]&gt;300,1,0)</f>
        <v>0</v>
      </c>
      <c r="Q229" s="1">
        <f>LEN(Tabelle1[[#This Row],[Number]])-2</f>
        <v>5</v>
      </c>
    </row>
    <row r="230" spans="1:17" x14ac:dyDescent="0.45">
      <c r="A230" s="1" t="s">
        <v>563</v>
      </c>
      <c r="B230" t="s">
        <v>258</v>
      </c>
      <c r="C230" s="1" t="s">
        <v>31</v>
      </c>
      <c r="D230">
        <v>2023</v>
      </c>
      <c r="E230" t="s">
        <v>564</v>
      </c>
      <c r="G230">
        <v>1775</v>
      </c>
      <c r="H230" s="1">
        <v>199.99</v>
      </c>
      <c r="I230" t="s">
        <v>144</v>
      </c>
      <c r="J230">
        <v>0</v>
      </c>
      <c r="K230">
        <v>0</v>
      </c>
      <c r="L230">
        <f>IF(Tabelle1[[#This Row],[RRP (EUR)]]&lt;50,1,0)</f>
        <v>0</v>
      </c>
      <c r="M230">
        <f>IF(AND(Tabelle1[[#This Row],[RRP (EUR)]]&gt;50,Tabelle1[[#This Row],[RRP (EUR)]]&lt;100),1,0)</f>
        <v>0</v>
      </c>
      <c r="N230">
        <f>IF(AND(Tabelle1[[#This Row],[RRP (EUR)]]&gt;100,Tabelle1[[#This Row],[RRP (EUR)]]&lt;200),1,0)</f>
        <v>1</v>
      </c>
      <c r="O230">
        <f>IF(AND(Tabelle1[[#This Row],[RRP (EUR)]]&gt;200,Tabelle1[[#This Row],[RRP (EUR)]]&lt;300),1,0)</f>
        <v>0</v>
      </c>
      <c r="P230">
        <f>IF(Tabelle1[[#This Row],[RRP (EUR)]]&gt;300,1,0)</f>
        <v>0</v>
      </c>
      <c r="Q230" s="1">
        <f>LEN(Tabelle1[[#This Row],[Number]])-2</f>
        <v>5</v>
      </c>
    </row>
    <row r="231" spans="1:17" x14ac:dyDescent="0.45">
      <c r="A231" s="1" t="s">
        <v>565</v>
      </c>
      <c r="B231" t="s">
        <v>258</v>
      </c>
      <c r="C231" s="1" t="s">
        <v>31</v>
      </c>
      <c r="D231">
        <v>2023</v>
      </c>
      <c r="E231" t="s">
        <v>566</v>
      </c>
      <c r="G231">
        <v>1492</v>
      </c>
      <c r="H231" s="1">
        <v>189.99</v>
      </c>
      <c r="J231">
        <v>0</v>
      </c>
      <c r="K231">
        <v>0</v>
      </c>
      <c r="L231">
        <f>IF(Tabelle1[[#This Row],[RRP (EUR)]]&lt;50,1,0)</f>
        <v>0</v>
      </c>
      <c r="M231">
        <f>IF(AND(Tabelle1[[#This Row],[RRP (EUR)]]&gt;50,Tabelle1[[#This Row],[RRP (EUR)]]&lt;100),1,0)</f>
        <v>0</v>
      </c>
      <c r="N231">
        <f>IF(AND(Tabelle1[[#This Row],[RRP (EUR)]]&gt;100,Tabelle1[[#This Row],[RRP (EUR)]]&lt;200),1,0)</f>
        <v>1</v>
      </c>
      <c r="O231">
        <f>IF(AND(Tabelle1[[#This Row],[RRP (EUR)]]&gt;200,Tabelle1[[#This Row],[RRP (EUR)]]&lt;300),1,0)</f>
        <v>0</v>
      </c>
      <c r="P231">
        <f>IF(Tabelle1[[#This Row],[RRP (EUR)]]&gt;300,1,0)</f>
        <v>0</v>
      </c>
      <c r="Q231" s="1">
        <f>LEN(Tabelle1[[#This Row],[Number]])-2</f>
        <v>5</v>
      </c>
    </row>
    <row r="232" spans="1:17" x14ac:dyDescent="0.45">
      <c r="A232" s="1" t="s">
        <v>567</v>
      </c>
      <c r="B232" t="s">
        <v>258</v>
      </c>
      <c r="C232" s="1" t="s">
        <v>31</v>
      </c>
      <c r="D232">
        <v>2023</v>
      </c>
      <c r="E232" t="s">
        <v>568</v>
      </c>
      <c r="G232">
        <v>1132</v>
      </c>
      <c r="H232" s="1">
        <v>94.99</v>
      </c>
      <c r="J232">
        <v>0</v>
      </c>
      <c r="K232">
        <v>0</v>
      </c>
      <c r="L232">
        <f>IF(Tabelle1[[#This Row],[RRP (EUR)]]&lt;50,1,0)</f>
        <v>0</v>
      </c>
      <c r="M232">
        <f>IF(AND(Tabelle1[[#This Row],[RRP (EUR)]]&gt;50,Tabelle1[[#This Row],[RRP (EUR)]]&lt;100),1,0)</f>
        <v>1</v>
      </c>
      <c r="N232">
        <f>IF(AND(Tabelle1[[#This Row],[RRP (EUR)]]&gt;100,Tabelle1[[#This Row],[RRP (EUR)]]&lt;200),1,0)</f>
        <v>0</v>
      </c>
      <c r="O232">
        <f>IF(AND(Tabelle1[[#This Row],[RRP (EUR)]]&gt;200,Tabelle1[[#This Row],[RRP (EUR)]]&lt;300),1,0)</f>
        <v>0</v>
      </c>
      <c r="P232">
        <f>IF(Tabelle1[[#This Row],[RRP (EUR)]]&gt;300,1,0)</f>
        <v>0</v>
      </c>
      <c r="Q232" s="1">
        <f>LEN(Tabelle1[[#This Row],[Number]])-2</f>
        <v>5</v>
      </c>
    </row>
    <row r="233" spans="1:17" x14ac:dyDescent="0.45">
      <c r="A233" s="1" t="s">
        <v>569</v>
      </c>
      <c r="B233" t="s">
        <v>258</v>
      </c>
      <c r="C233" s="1" t="s">
        <v>31</v>
      </c>
      <c r="D233">
        <v>2023</v>
      </c>
      <c r="E233" t="s">
        <v>570</v>
      </c>
      <c r="G233">
        <v>1478</v>
      </c>
      <c r="H233" s="1">
        <v>229.99</v>
      </c>
      <c r="I233" t="s">
        <v>144</v>
      </c>
      <c r="J233">
        <v>0</v>
      </c>
      <c r="K233">
        <v>0</v>
      </c>
      <c r="L233">
        <f>IF(Tabelle1[[#This Row],[RRP (EUR)]]&lt;50,1,0)</f>
        <v>0</v>
      </c>
      <c r="M233">
        <f>IF(AND(Tabelle1[[#This Row],[RRP (EUR)]]&gt;50,Tabelle1[[#This Row],[RRP (EUR)]]&lt;100),1,0)</f>
        <v>0</v>
      </c>
      <c r="N233">
        <f>IF(AND(Tabelle1[[#This Row],[RRP (EUR)]]&gt;100,Tabelle1[[#This Row],[RRP (EUR)]]&lt;200),1,0)</f>
        <v>0</v>
      </c>
      <c r="O233">
        <f>IF(AND(Tabelle1[[#This Row],[RRP (EUR)]]&gt;200,Tabelle1[[#This Row],[RRP (EUR)]]&lt;300),1,0)</f>
        <v>1</v>
      </c>
      <c r="P233">
        <f>IF(Tabelle1[[#This Row],[RRP (EUR)]]&gt;300,1,0)</f>
        <v>0</v>
      </c>
      <c r="Q233" s="1">
        <f>LEN(Tabelle1[[#This Row],[Number]])-2</f>
        <v>5</v>
      </c>
    </row>
    <row r="234" spans="1:17" x14ac:dyDescent="0.45">
      <c r="A234" s="1" t="s">
        <v>571</v>
      </c>
      <c r="B234" t="s">
        <v>258</v>
      </c>
      <c r="C234" s="1" t="s">
        <v>31</v>
      </c>
      <c r="D234">
        <v>2023</v>
      </c>
      <c r="E234" t="s">
        <v>572</v>
      </c>
      <c r="G234">
        <v>914</v>
      </c>
      <c r="H234" s="1">
        <v>169.99</v>
      </c>
      <c r="J234">
        <v>0</v>
      </c>
      <c r="K234">
        <v>0</v>
      </c>
      <c r="L234">
        <f>IF(Tabelle1[[#This Row],[RRP (EUR)]]&lt;50,1,0)</f>
        <v>0</v>
      </c>
      <c r="M234">
        <f>IF(AND(Tabelle1[[#This Row],[RRP (EUR)]]&gt;50,Tabelle1[[#This Row],[RRP (EUR)]]&lt;100),1,0)</f>
        <v>0</v>
      </c>
      <c r="N234">
        <f>IF(AND(Tabelle1[[#This Row],[RRP (EUR)]]&gt;100,Tabelle1[[#This Row],[RRP (EUR)]]&lt;200),1,0)</f>
        <v>1</v>
      </c>
      <c r="O234">
        <f>IF(AND(Tabelle1[[#This Row],[RRP (EUR)]]&gt;200,Tabelle1[[#This Row],[RRP (EUR)]]&lt;300),1,0)</f>
        <v>0</v>
      </c>
      <c r="P234">
        <f>IF(Tabelle1[[#This Row],[RRP (EUR)]]&gt;300,1,0)</f>
        <v>0</v>
      </c>
      <c r="Q234" s="1">
        <f>LEN(Tabelle1[[#This Row],[Number]])-2</f>
        <v>5</v>
      </c>
    </row>
    <row r="235" spans="1:17" x14ac:dyDescent="0.45">
      <c r="A235" s="1" t="s">
        <v>573</v>
      </c>
      <c r="B235" t="s">
        <v>258</v>
      </c>
      <c r="C235" s="1" t="s">
        <v>31</v>
      </c>
      <c r="D235">
        <v>2023</v>
      </c>
      <c r="E235" t="s">
        <v>574</v>
      </c>
      <c r="G235">
        <v>806</v>
      </c>
      <c r="H235" s="1">
        <v>52.99</v>
      </c>
      <c r="J235">
        <v>0</v>
      </c>
      <c r="K235">
        <v>0</v>
      </c>
      <c r="L235">
        <f>IF(Tabelle1[[#This Row],[RRP (EUR)]]&lt;50,1,0)</f>
        <v>0</v>
      </c>
      <c r="M235">
        <f>IF(AND(Tabelle1[[#This Row],[RRP (EUR)]]&gt;50,Tabelle1[[#This Row],[RRP (EUR)]]&lt;100),1,0)</f>
        <v>1</v>
      </c>
      <c r="N235">
        <f>IF(AND(Tabelle1[[#This Row],[RRP (EUR)]]&gt;100,Tabelle1[[#This Row],[RRP (EUR)]]&lt;200),1,0)</f>
        <v>0</v>
      </c>
      <c r="O235">
        <f>IF(AND(Tabelle1[[#This Row],[RRP (EUR)]]&gt;200,Tabelle1[[#This Row],[RRP (EUR)]]&lt;300),1,0)</f>
        <v>0</v>
      </c>
      <c r="P235">
        <f>IF(Tabelle1[[#This Row],[RRP (EUR)]]&gt;300,1,0)</f>
        <v>0</v>
      </c>
      <c r="Q235" s="1">
        <f>LEN(Tabelle1[[#This Row],[Number]])-2</f>
        <v>5</v>
      </c>
    </row>
    <row r="236" spans="1:17" x14ac:dyDescent="0.45">
      <c r="A236" s="1" t="s">
        <v>575</v>
      </c>
      <c r="B236" t="s">
        <v>258</v>
      </c>
      <c r="C236" s="1" t="s">
        <v>31</v>
      </c>
      <c r="D236">
        <v>2023</v>
      </c>
      <c r="E236" t="s">
        <v>576</v>
      </c>
      <c r="G236">
        <v>905</v>
      </c>
      <c r="H236" s="1">
        <v>49.99</v>
      </c>
      <c r="J236">
        <v>0</v>
      </c>
      <c r="K236">
        <v>0</v>
      </c>
      <c r="L236">
        <f>IF(Tabelle1[[#This Row],[RRP (EUR)]]&lt;50,1,0)</f>
        <v>1</v>
      </c>
      <c r="M236">
        <f>IF(AND(Tabelle1[[#This Row],[RRP (EUR)]]&gt;50,Tabelle1[[#This Row],[RRP (EUR)]]&lt;100),1,0)</f>
        <v>0</v>
      </c>
      <c r="N236">
        <f>IF(AND(Tabelle1[[#This Row],[RRP (EUR)]]&gt;100,Tabelle1[[#This Row],[RRP (EUR)]]&lt;200),1,0)</f>
        <v>0</v>
      </c>
      <c r="O236">
        <f>IF(AND(Tabelle1[[#This Row],[RRP (EUR)]]&gt;200,Tabelle1[[#This Row],[RRP (EUR)]]&lt;300),1,0)</f>
        <v>0</v>
      </c>
      <c r="P236">
        <f>IF(Tabelle1[[#This Row],[RRP (EUR)]]&gt;300,1,0)</f>
        <v>0</v>
      </c>
      <c r="Q236" s="1">
        <f>LEN(Tabelle1[[#This Row],[Number]])-2</f>
        <v>5</v>
      </c>
    </row>
    <row r="237" spans="1:17" x14ac:dyDescent="0.45">
      <c r="A237" s="1" t="s">
        <v>577</v>
      </c>
      <c r="B237" t="s">
        <v>229</v>
      </c>
      <c r="C237" s="1" t="s">
        <v>230</v>
      </c>
      <c r="D237">
        <v>2023</v>
      </c>
      <c r="E237" t="s">
        <v>578</v>
      </c>
      <c r="F237">
        <v>2</v>
      </c>
      <c r="G237">
        <v>321</v>
      </c>
      <c r="H237" s="1">
        <v>34.99</v>
      </c>
      <c r="J237">
        <v>0</v>
      </c>
      <c r="K237">
        <v>0</v>
      </c>
      <c r="L237">
        <f>IF(Tabelle1[[#This Row],[RRP (EUR)]]&lt;50,1,0)</f>
        <v>1</v>
      </c>
      <c r="M237">
        <f>IF(AND(Tabelle1[[#This Row],[RRP (EUR)]]&gt;50,Tabelle1[[#This Row],[RRP (EUR)]]&lt;100),1,0)</f>
        <v>0</v>
      </c>
      <c r="N237">
        <f>IF(AND(Tabelle1[[#This Row],[RRP (EUR)]]&gt;100,Tabelle1[[#This Row],[RRP (EUR)]]&lt;200),1,0)</f>
        <v>0</v>
      </c>
      <c r="O237">
        <f>IF(AND(Tabelle1[[#This Row],[RRP (EUR)]]&gt;200,Tabelle1[[#This Row],[RRP (EUR)]]&lt;300),1,0)</f>
        <v>0</v>
      </c>
      <c r="P237">
        <f>IF(Tabelle1[[#This Row],[RRP (EUR)]]&gt;300,1,0)</f>
        <v>0</v>
      </c>
      <c r="Q237" s="1">
        <f>LEN(Tabelle1[[#This Row],[Number]])-2</f>
        <v>5</v>
      </c>
    </row>
    <row r="238" spans="1:17" x14ac:dyDescent="0.45">
      <c r="A238" s="1" t="s">
        <v>579</v>
      </c>
      <c r="B238" t="s">
        <v>229</v>
      </c>
      <c r="C238" s="1" t="s">
        <v>580</v>
      </c>
      <c r="D238">
        <v>2023</v>
      </c>
      <c r="E238" t="s">
        <v>581</v>
      </c>
      <c r="F238">
        <v>3</v>
      </c>
      <c r="G238">
        <v>187</v>
      </c>
      <c r="H238" s="1">
        <v>44.99</v>
      </c>
      <c r="J238">
        <v>0</v>
      </c>
      <c r="K238">
        <v>0</v>
      </c>
      <c r="L238">
        <f>IF(Tabelle1[[#This Row],[RRP (EUR)]]&lt;50,1,0)</f>
        <v>1</v>
      </c>
      <c r="M238">
        <f>IF(AND(Tabelle1[[#This Row],[RRP (EUR)]]&gt;50,Tabelle1[[#This Row],[RRP (EUR)]]&lt;100),1,0)</f>
        <v>0</v>
      </c>
      <c r="N238">
        <f>IF(AND(Tabelle1[[#This Row],[RRP (EUR)]]&gt;100,Tabelle1[[#This Row],[RRP (EUR)]]&lt;200),1,0)</f>
        <v>0</v>
      </c>
      <c r="O238">
        <f>IF(AND(Tabelle1[[#This Row],[RRP (EUR)]]&gt;200,Tabelle1[[#This Row],[RRP (EUR)]]&lt;300),1,0)</f>
        <v>0</v>
      </c>
      <c r="P238">
        <f>IF(Tabelle1[[#This Row],[RRP (EUR)]]&gt;300,1,0)</f>
        <v>0</v>
      </c>
      <c r="Q238" s="1">
        <f>LEN(Tabelle1[[#This Row],[Number]])-2</f>
        <v>5</v>
      </c>
    </row>
    <row r="239" spans="1:17" x14ac:dyDescent="0.45">
      <c r="A239" s="1" t="s">
        <v>582</v>
      </c>
      <c r="B239" t="s">
        <v>229</v>
      </c>
      <c r="C239" s="1" t="s">
        <v>108</v>
      </c>
      <c r="D239">
        <v>2023</v>
      </c>
      <c r="E239" t="s">
        <v>583</v>
      </c>
      <c r="F239">
        <v>6</v>
      </c>
      <c r="G239">
        <v>200</v>
      </c>
      <c r="H239" s="1">
        <v>39.99</v>
      </c>
      <c r="J239">
        <v>0</v>
      </c>
      <c r="K239">
        <v>0</v>
      </c>
      <c r="L239">
        <f>IF(Tabelle1[[#This Row],[RRP (EUR)]]&lt;50,1,0)</f>
        <v>1</v>
      </c>
      <c r="M239">
        <f>IF(AND(Tabelle1[[#This Row],[RRP (EUR)]]&gt;50,Tabelle1[[#This Row],[RRP (EUR)]]&lt;100),1,0)</f>
        <v>0</v>
      </c>
      <c r="N239">
        <f>IF(AND(Tabelle1[[#This Row],[RRP (EUR)]]&gt;100,Tabelle1[[#This Row],[RRP (EUR)]]&lt;200),1,0)</f>
        <v>0</v>
      </c>
      <c r="O239">
        <f>IF(AND(Tabelle1[[#This Row],[RRP (EUR)]]&gt;200,Tabelle1[[#This Row],[RRP (EUR)]]&lt;300),1,0)</f>
        <v>0</v>
      </c>
      <c r="P239">
        <f>IF(Tabelle1[[#This Row],[RRP (EUR)]]&gt;300,1,0)</f>
        <v>0</v>
      </c>
      <c r="Q239" s="1">
        <f>LEN(Tabelle1[[#This Row],[Number]])-2</f>
        <v>5</v>
      </c>
    </row>
    <row r="240" spans="1:17" x14ac:dyDescent="0.45">
      <c r="A240" s="1" t="s">
        <v>584</v>
      </c>
      <c r="B240" t="s">
        <v>229</v>
      </c>
      <c r="C240" s="1" t="s">
        <v>585</v>
      </c>
      <c r="D240">
        <v>2023</v>
      </c>
      <c r="E240" t="s">
        <v>586</v>
      </c>
      <c r="F240">
        <v>3</v>
      </c>
      <c r="G240">
        <v>134</v>
      </c>
      <c r="H240" s="1">
        <v>19.989999999999998</v>
      </c>
      <c r="J240">
        <v>0</v>
      </c>
      <c r="K240">
        <v>0</v>
      </c>
      <c r="L240">
        <f>IF(Tabelle1[[#This Row],[RRP (EUR)]]&lt;50,1,0)</f>
        <v>1</v>
      </c>
      <c r="M240">
        <f>IF(AND(Tabelle1[[#This Row],[RRP (EUR)]]&gt;50,Tabelle1[[#This Row],[RRP (EUR)]]&lt;100),1,0)</f>
        <v>0</v>
      </c>
      <c r="N240">
        <f>IF(AND(Tabelle1[[#This Row],[RRP (EUR)]]&gt;100,Tabelle1[[#This Row],[RRP (EUR)]]&lt;200),1,0)</f>
        <v>0</v>
      </c>
      <c r="O240">
        <f>IF(AND(Tabelle1[[#This Row],[RRP (EUR)]]&gt;200,Tabelle1[[#This Row],[RRP (EUR)]]&lt;300),1,0)</f>
        <v>0</v>
      </c>
      <c r="P240">
        <f>IF(Tabelle1[[#This Row],[RRP (EUR)]]&gt;300,1,0)</f>
        <v>0</v>
      </c>
      <c r="Q240" s="1">
        <f>LEN(Tabelle1[[#This Row],[Number]])-2</f>
        <v>5</v>
      </c>
    </row>
    <row r="241" spans="1:17" x14ac:dyDescent="0.45">
      <c r="A241" s="1" t="s">
        <v>587</v>
      </c>
      <c r="B241" t="s">
        <v>229</v>
      </c>
      <c r="C241" s="1" t="s">
        <v>588</v>
      </c>
      <c r="D241">
        <v>2023</v>
      </c>
      <c r="E241" t="s">
        <v>589</v>
      </c>
      <c r="F241">
        <v>1</v>
      </c>
      <c r="G241">
        <v>89</v>
      </c>
      <c r="H241" s="1">
        <v>9.99</v>
      </c>
      <c r="J241">
        <v>0</v>
      </c>
      <c r="K241">
        <v>0</v>
      </c>
      <c r="L241">
        <f>IF(Tabelle1[[#This Row],[RRP (EUR)]]&lt;50,1,0)</f>
        <v>1</v>
      </c>
      <c r="M241">
        <f>IF(AND(Tabelle1[[#This Row],[RRP (EUR)]]&gt;50,Tabelle1[[#This Row],[RRP (EUR)]]&lt;100),1,0)</f>
        <v>0</v>
      </c>
      <c r="N241">
        <f>IF(AND(Tabelle1[[#This Row],[RRP (EUR)]]&gt;100,Tabelle1[[#This Row],[RRP (EUR)]]&lt;200),1,0)</f>
        <v>0</v>
      </c>
      <c r="O241">
        <f>IF(AND(Tabelle1[[#This Row],[RRP (EUR)]]&gt;200,Tabelle1[[#This Row],[RRP (EUR)]]&lt;300),1,0)</f>
        <v>0</v>
      </c>
      <c r="P241">
        <f>IF(Tabelle1[[#This Row],[RRP (EUR)]]&gt;300,1,0)</f>
        <v>0</v>
      </c>
      <c r="Q241" s="1">
        <f>LEN(Tabelle1[[#This Row],[Number]])-2</f>
        <v>5</v>
      </c>
    </row>
    <row r="242" spans="1:17" x14ac:dyDescent="0.45">
      <c r="A242" s="1" t="s">
        <v>590</v>
      </c>
      <c r="B242" t="s">
        <v>229</v>
      </c>
      <c r="C242" s="1" t="s">
        <v>108</v>
      </c>
      <c r="D242">
        <v>2023</v>
      </c>
      <c r="E242" t="s">
        <v>591</v>
      </c>
      <c r="F242">
        <v>13</v>
      </c>
      <c r="G242">
        <v>1016</v>
      </c>
      <c r="H242" s="1">
        <v>169.99</v>
      </c>
      <c r="J242">
        <v>0</v>
      </c>
      <c r="K242">
        <v>0</v>
      </c>
      <c r="L242">
        <f>IF(Tabelle1[[#This Row],[RRP (EUR)]]&lt;50,1,0)</f>
        <v>0</v>
      </c>
      <c r="M242">
        <f>IF(AND(Tabelle1[[#This Row],[RRP (EUR)]]&gt;50,Tabelle1[[#This Row],[RRP (EUR)]]&lt;100),1,0)</f>
        <v>0</v>
      </c>
      <c r="N242">
        <f>IF(AND(Tabelle1[[#This Row],[RRP (EUR)]]&gt;100,Tabelle1[[#This Row],[RRP (EUR)]]&lt;200),1,0)</f>
        <v>1</v>
      </c>
      <c r="O242">
        <f>IF(AND(Tabelle1[[#This Row],[RRP (EUR)]]&gt;200,Tabelle1[[#This Row],[RRP (EUR)]]&lt;300),1,0)</f>
        <v>0</v>
      </c>
      <c r="P242">
        <f>IF(Tabelle1[[#This Row],[RRP (EUR)]]&gt;300,1,0)</f>
        <v>0</v>
      </c>
      <c r="Q242" s="1">
        <f>LEN(Tabelle1[[#This Row],[Number]])-2</f>
        <v>5</v>
      </c>
    </row>
    <row r="243" spans="1:17" x14ac:dyDescent="0.45">
      <c r="A243" s="1" t="s">
        <v>592</v>
      </c>
      <c r="B243" t="s">
        <v>229</v>
      </c>
      <c r="C243" s="1" t="s">
        <v>593</v>
      </c>
      <c r="D243">
        <v>2023</v>
      </c>
      <c r="E243" t="s">
        <v>594</v>
      </c>
      <c r="F243">
        <v>3</v>
      </c>
      <c r="G243">
        <v>320</v>
      </c>
      <c r="H243" s="1">
        <v>64.989999999999995</v>
      </c>
      <c r="J243">
        <v>0</v>
      </c>
      <c r="K243">
        <v>0</v>
      </c>
      <c r="L243">
        <f>IF(Tabelle1[[#This Row],[RRP (EUR)]]&lt;50,1,0)</f>
        <v>0</v>
      </c>
      <c r="M243">
        <f>IF(AND(Tabelle1[[#This Row],[RRP (EUR)]]&gt;50,Tabelle1[[#This Row],[RRP (EUR)]]&lt;100),1,0)</f>
        <v>1</v>
      </c>
      <c r="N243">
        <f>IF(AND(Tabelle1[[#This Row],[RRP (EUR)]]&gt;100,Tabelle1[[#This Row],[RRP (EUR)]]&lt;200),1,0)</f>
        <v>0</v>
      </c>
      <c r="O243">
        <f>IF(AND(Tabelle1[[#This Row],[RRP (EUR)]]&gt;200,Tabelle1[[#This Row],[RRP (EUR)]]&lt;300),1,0)</f>
        <v>0</v>
      </c>
      <c r="P243">
        <f>IF(Tabelle1[[#This Row],[RRP (EUR)]]&gt;300,1,0)</f>
        <v>0</v>
      </c>
      <c r="Q243" s="1">
        <f>LEN(Tabelle1[[#This Row],[Number]])-2</f>
        <v>5</v>
      </c>
    </row>
    <row r="244" spans="1:17" x14ac:dyDescent="0.45">
      <c r="A244" s="1" t="s">
        <v>595</v>
      </c>
      <c r="B244" t="s">
        <v>229</v>
      </c>
      <c r="C244" s="1" t="s">
        <v>108</v>
      </c>
      <c r="D244">
        <v>2023</v>
      </c>
      <c r="E244" t="s">
        <v>596</v>
      </c>
      <c r="F244">
        <v>2</v>
      </c>
      <c r="G244">
        <v>598</v>
      </c>
      <c r="H244" s="1">
        <v>54.99</v>
      </c>
      <c r="J244">
        <v>0</v>
      </c>
      <c r="K244">
        <v>0</v>
      </c>
      <c r="L244">
        <f>IF(Tabelle1[[#This Row],[RRP (EUR)]]&lt;50,1,0)</f>
        <v>0</v>
      </c>
      <c r="M244">
        <f>IF(AND(Tabelle1[[#This Row],[RRP (EUR)]]&gt;50,Tabelle1[[#This Row],[RRP (EUR)]]&lt;100),1,0)</f>
        <v>1</v>
      </c>
      <c r="N244">
        <f>IF(AND(Tabelle1[[#This Row],[RRP (EUR)]]&gt;100,Tabelle1[[#This Row],[RRP (EUR)]]&lt;200),1,0)</f>
        <v>0</v>
      </c>
      <c r="O244">
        <f>IF(AND(Tabelle1[[#This Row],[RRP (EUR)]]&gt;200,Tabelle1[[#This Row],[RRP (EUR)]]&lt;300),1,0)</f>
        <v>0</v>
      </c>
      <c r="P244">
        <f>IF(Tabelle1[[#This Row],[RRP (EUR)]]&gt;300,1,0)</f>
        <v>0</v>
      </c>
      <c r="Q244" s="1">
        <f>LEN(Tabelle1[[#This Row],[Number]])-2</f>
        <v>5</v>
      </c>
    </row>
    <row r="245" spans="1:17" x14ac:dyDescent="0.45">
      <c r="A245" s="1" t="s">
        <v>597</v>
      </c>
      <c r="B245" t="s">
        <v>229</v>
      </c>
      <c r="C245" s="1" t="s">
        <v>598</v>
      </c>
      <c r="D245">
        <v>2023</v>
      </c>
      <c r="E245" t="s">
        <v>599</v>
      </c>
      <c r="F245">
        <v>4</v>
      </c>
      <c r="G245">
        <v>175</v>
      </c>
      <c r="H245" s="1">
        <v>20.99</v>
      </c>
      <c r="J245">
        <v>0</v>
      </c>
      <c r="K245">
        <v>0</v>
      </c>
      <c r="L245">
        <f>IF(Tabelle1[[#This Row],[RRP (EUR)]]&lt;50,1,0)</f>
        <v>1</v>
      </c>
      <c r="M245">
        <f>IF(AND(Tabelle1[[#This Row],[RRP (EUR)]]&gt;50,Tabelle1[[#This Row],[RRP (EUR)]]&lt;100),1,0)</f>
        <v>0</v>
      </c>
      <c r="N245">
        <f>IF(AND(Tabelle1[[#This Row],[RRP (EUR)]]&gt;100,Tabelle1[[#This Row],[RRP (EUR)]]&lt;200),1,0)</f>
        <v>0</v>
      </c>
      <c r="O245">
        <f>IF(AND(Tabelle1[[#This Row],[RRP (EUR)]]&gt;200,Tabelle1[[#This Row],[RRP (EUR)]]&lt;300),1,0)</f>
        <v>0</v>
      </c>
      <c r="P245">
        <f>IF(Tabelle1[[#This Row],[RRP (EUR)]]&gt;300,1,0)</f>
        <v>0</v>
      </c>
      <c r="Q245" s="1">
        <f>LEN(Tabelle1[[#This Row],[Number]])-2</f>
        <v>5</v>
      </c>
    </row>
    <row r="246" spans="1:17" x14ac:dyDescent="0.45">
      <c r="A246" s="1" t="s">
        <v>600</v>
      </c>
      <c r="B246" t="s">
        <v>229</v>
      </c>
      <c r="C246" s="1" t="s">
        <v>593</v>
      </c>
      <c r="D246">
        <v>2023</v>
      </c>
      <c r="E246" t="s">
        <v>601</v>
      </c>
      <c r="F246">
        <v>2</v>
      </c>
      <c r="G246">
        <v>140</v>
      </c>
      <c r="H246" s="1">
        <v>34.99</v>
      </c>
      <c r="J246">
        <v>0</v>
      </c>
      <c r="K246">
        <v>0</v>
      </c>
      <c r="L246">
        <f>IF(Tabelle1[[#This Row],[RRP (EUR)]]&lt;50,1,0)</f>
        <v>1</v>
      </c>
      <c r="M246">
        <f>IF(AND(Tabelle1[[#This Row],[RRP (EUR)]]&gt;50,Tabelle1[[#This Row],[RRP (EUR)]]&lt;100),1,0)</f>
        <v>0</v>
      </c>
      <c r="N246">
        <f>IF(AND(Tabelle1[[#This Row],[RRP (EUR)]]&gt;100,Tabelle1[[#This Row],[RRP (EUR)]]&lt;200),1,0)</f>
        <v>0</v>
      </c>
      <c r="O246">
        <f>IF(AND(Tabelle1[[#This Row],[RRP (EUR)]]&gt;200,Tabelle1[[#This Row],[RRP (EUR)]]&lt;300),1,0)</f>
        <v>0</v>
      </c>
      <c r="P246">
        <f>IF(Tabelle1[[#This Row],[RRP (EUR)]]&gt;300,1,0)</f>
        <v>0</v>
      </c>
      <c r="Q246" s="1">
        <f>LEN(Tabelle1[[#This Row],[Number]])-2</f>
        <v>5</v>
      </c>
    </row>
    <row r="247" spans="1:17" x14ac:dyDescent="0.45">
      <c r="A247" s="1" t="s">
        <v>602</v>
      </c>
      <c r="B247" t="s">
        <v>229</v>
      </c>
      <c r="C247" s="1" t="s">
        <v>585</v>
      </c>
      <c r="D247">
        <v>2023</v>
      </c>
      <c r="E247" t="s">
        <v>603</v>
      </c>
      <c r="F247">
        <v>3</v>
      </c>
      <c r="G247">
        <v>111</v>
      </c>
      <c r="H247" s="1">
        <v>19.989999999999998</v>
      </c>
      <c r="J247">
        <v>0</v>
      </c>
      <c r="K247">
        <v>0</v>
      </c>
      <c r="L247">
        <f>IF(Tabelle1[[#This Row],[RRP (EUR)]]&lt;50,1,0)</f>
        <v>1</v>
      </c>
      <c r="M247">
        <f>IF(AND(Tabelle1[[#This Row],[RRP (EUR)]]&gt;50,Tabelle1[[#This Row],[RRP (EUR)]]&lt;100),1,0)</f>
        <v>0</v>
      </c>
      <c r="N247">
        <f>IF(AND(Tabelle1[[#This Row],[RRP (EUR)]]&gt;100,Tabelle1[[#This Row],[RRP (EUR)]]&lt;200),1,0)</f>
        <v>0</v>
      </c>
      <c r="O247">
        <f>IF(AND(Tabelle1[[#This Row],[RRP (EUR)]]&gt;200,Tabelle1[[#This Row],[RRP (EUR)]]&lt;300),1,0)</f>
        <v>0</v>
      </c>
      <c r="P247">
        <f>IF(Tabelle1[[#This Row],[RRP (EUR)]]&gt;300,1,0)</f>
        <v>0</v>
      </c>
      <c r="Q247" s="1">
        <f>LEN(Tabelle1[[#This Row],[Number]])-2</f>
        <v>5</v>
      </c>
    </row>
    <row r="248" spans="1:17" x14ac:dyDescent="0.45">
      <c r="A248" s="1" t="s">
        <v>604</v>
      </c>
      <c r="B248" t="s">
        <v>229</v>
      </c>
      <c r="C248" s="1" t="s">
        <v>108</v>
      </c>
      <c r="D248">
        <v>2023</v>
      </c>
      <c r="E248" t="s">
        <v>605</v>
      </c>
      <c r="F248">
        <v>1</v>
      </c>
      <c r="G248">
        <v>1022</v>
      </c>
      <c r="H248" s="1">
        <v>54.99</v>
      </c>
      <c r="J248">
        <v>0</v>
      </c>
      <c r="K248">
        <v>0</v>
      </c>
      <c r="L248">
        <f>IF(Tabelle1[[#This Row],[RRP (EUR)]]&lt;50,1,0)</f>
        <v>0</v>
      </c>
      <c r="M248">
        <f>IF(AND(Tabelle1[[#This Row],[RRP (EUR)]]&gt;50,Tabelle1[[#This Row],[RRP (EUR)]]&lt;100),1,0)</f>
        <v>1</v>
      </c>
      <c r="N248">
        <f>IF(AND(Tabelle1[[#This Row],[RRP (EUR)]]&gt;100,Tabelle1[[#This Row],[RRP (EUR)]]&lt;200),1,0)</f>
        <v>0</v>
      </c>
      <c r="O248">
        <f>IF(AND(Tabelle1[[#This Row],[RRP (EUR)]]&gt;200,Tabelle1[[#This Row],[RRP (EUR)]]&lt;300),1,0)</f>
        <v>0</v>
      </c>
      <c r="P248">
        <f>IF(Tabelle1[[#This Row],[RRP (EUR)]]&gt;300,1,0)</f>
        <v>0</v>
      </c>
      <c r="Q248" s="1">
        <f>LEN(Tabelle1[[#This Row],[Number]])-2</f>
        <v>5</v>
      </c>
    </row>
    <row r="249" spans="1:17" x14ac:dyDescent="0.45">
      <c r="A249" s="1" t="s">
        <v>606</v>
      </c>
      <c r="B249" t="s">
        <v>229</v>
      </c>
      <c r="C249" s="1" t="s">
        <v>108</v>
      </c>
      <c r="D249">
        <v>2023</v>
      </c>
      <c r="E249" t="s">
        <v>607</v>
      </c>
      <c r="F249">
        <v>8</v>
      </c>
      <c r="G249">
        <v>4837</v>
      </c>
      <c r="H249" s="1">
        <v>399.99</v>
      </c>
      <c r="I249" t="s">
        <v>144</v>
      </c>
      <c r="J249">
        <v>0</v>
      </c>
      <c r="K249">
        <v>0</v>
      </c>
      <c r="L249">
        <f>IF(Tabelle1[[#This Row],[RRP (EUR)]]&lt;50,1,0)</f>
        <v>0</v>
      </c>
      <c r="M249">
        <f>IF(AND(Tabelle1[[#This Row],[RRP (EUR)]]&gt;50,Tabelle1[[#This Row],[RRP (EUR)]]&lt;100),1,0)</f>
        <v>0</v>
      </c>
      <c r="N249">
        <f>IF(AND(Tabelle1[[#This Row],[RRP (EUR)]]&gt;100,Tabelle1[[#This Row],[RRP (EUR)]]&lt;200),1,0)</f>
        <v>0</v>
      </c>
      <c r="O249">
        <f>IF(AND(Tabelle1[[#This Row],[RRP (EUR)]]&gt;200,Tabelle1[[#This Row],[RRP (EUR)]]&lt;300),1,0)</f>
        <v>0</v>
      </c>
      <c r="P249">
        <f>IF(Tabelle1[[#This Row],[RRP (EUR)]]&gt;300,1,0)</f>
        <v>1</v>
      </c>
      <c r="Q249" s="1">
        <f>LEN(Tabelle1[[#This Row],[Number]])-2</f>
        <v>5</v>
      </c>
    </row>
    <row r="250" spans="1:17" x14ac:dyDescent="0.45">
      <c r="A250" s="1" t="s">
        <v>608</v>
      </c>
      <c r="B250" t="s">
        <v>229</v>
      </c>
      <c r="C250" s="1" t="s">
        <v>609</v>
      </c>
      <c r="D250">
        <v>2023</v>
      </c>
      <c r="E250" t="s">
        <v>610</v>
      </c>
      <c r="F250">
        <v>2</v>
      </c>
      <c r="G250">
        <v>154</v>
      </c>
      <c r="H250" s="1">
        <v>20.99</v>
      </c>
      <c r="J250">
        <v>0</v>
      </c>
      <c r="K250">
        <v>0</v>
      </c>
      <c r="L250">
        <f>IF(Tabelle1[[#This Row],[RRP (EUR)]]&lt;50,1,0)</f>
        <v>1</v>
      </c>
      <c r="M250">
        <f>IF(AND(Tabelle1[[#This Row],[RRP (EUR)]]&gt;50,Tabelle1[[#This Row],[RRP (EUR)]]&lt;100),1,0)</f>
        <v>0</v>
      </c>
      <c r="N250">
        <f>IF(AND(Tabelle1[[#This Row],[RRP (EUR)]]&gt;100,Tabelle1[[#This Row],[RRP (EUR)]]&lt;200),1,0)</f>
        <v>0</v>
      </c>
      <c r="O250">
        <f>IF(AND(Tabelle1[[#This Row],[RRP (EUR)]]&gt;200,Tabelle1[[#This Row],[RRP (EUR)]]&lt;300),1,0)</f>
        <v>0</v>
      </c>
      <c r="P250">
        <f>IF(Tabelle1[[#This Row],[RRP (EUR)]]&gt;300,1,0)</f>
        <v>0</v>
      </c>
      <c r="Q250" s="1">
        <f>LEN(Tabelle1[[#This Row],[Number]])-2</f>
        <v>5</v>
      </c>
    </row>
    <row r="251" spans="1:17" x14ac:dyDescent="0.45">
      <c r="A251" s="1" t="s">
        <v>611</v>
      </c>
      <c r="B251" t="s">
        <v>229</v>
      </c>
      <c r="C251" s="1" t="s">
        <v>609</v>
      </c>
      <c r="D251">
        <v>2023</v>
      </c>
      <c r="E251" t="s">
        <v>612</v>
      </c>
      <c r="F251">
        <v>4</v>
      </c>
      <c r="G251">
        <v>613</v>
      </c>
      <c r="H251" s="1">
        <v>94.99</v>
      </c>
      <c r="J251">
        <v>0</v>
      </c>
      <c r="K251">
        <v>0</v>
      </c>
      <c r="L251">
        <f>IF(Tabelle1[[#This Row],[RRP (EUR)]]&lt;50,1,0)</f>
        <v>0</v>
      </c>
      <c r="M251">
        <f>IF(AND(Tabelle1[[#This Row],[RRP (EUR)]]&gt;50,Tabelle1[[#This Row],[RRP (EUR)]]&lt;100),1,0)</f>
        <v>1</v>
      </c>
      <c r="N251">
        <f>IF(AND(Tabelle1[[#This Row],[RRP (EUR)]]&gt;100,Tabelle1[[#This Row],[RRP (EUR)]]&lt;200),1,0)</f>
        <v>0</v>
      </c>
      <c r="O251">
        <f>IF(AND(Tabelle1[[#This Row],[RRP (EUR)]]&gt;200,Tabelle1[[#This Row],[RRP (EUR)]]&lt;300),1,0)</f>
        <v>0</v>
      </c>
      <c r="P251">
        <f>IF(Tabelle1[[#This Row],[RRP (EUR)]]&gt;300,1,0)</f>
        <v>0</v>
      </c>
      <c r="Q251" s="1">
        <f>LEN(Tabelle1[[#This Row],[Number]])-2</f>
        <v>5</v>
      </c>
    </row>
    <row r="252" spans="1:17" x14ac:dyDescent="0.45">
      <c r="A252" s="1" t="s">
        <v>613</v>
      </c>
      <c r="B252" t="s">
        <v>229</v>
      </c>
      <c r="C252" s="1" t="s">
        <v>614</v>
      </c>
      <c r="D252">
        <v>2023</v>
      </c>
      <c r="E252" t="s">
        <v>615</v>
      </c>
      <c r="F252">
        <v>5</v>
      </c>
      <c r="G252">
        <v>1808</v>
      </c>
      <c r="H252" s="1">
        <v>159.99</v>
      </c>
      <c r="I252" t="s">
        <v>144</v>
      </c>
      <c r="J252">
        <v>0</v>
      </c>
      <c r="K252">
        <v>0</v>
      </c>
      <c r="L252">
        <f>IF(Tabelle1[[#This Row],[RRP (EUR)]]&lt;50,1,0)</f>
        <v>0</v>
      </c>
      <c r="M252">
        <f>IF(AND(Tabelle1[[#This Row],[RRP (EUR)]]&gt;50,Tabelle1[[#This Row],[RRP (EUR)]]&lt;100),1,0)</f>
        <v>0</v>
      </c>
      <c r="N252">
        <f>IF(AND(Tabelle1[[#This Row],[RRP (EUR)]]&gt;100,Tabelle1[[#This Row],[RRP (EUR)]]&lt;200),1,0)</f>
        <v>1</v>
      </c>
      <c r="O252">
        <f>IF(AND(Tabelle1[[#This Row],[RRP (EUR)]]&gt;200,Tabelle1[[#This Row],[RRP (EUR)]]&lt;300),1,0)</f>
        <v>0</v>
      </c>
      <c r="P252">
        <f>IF(Tabelle1[[#This Row],[RRP (EUR)]]&gt;300,1,0)</f>
        <v>0</v>
      </c>
      <c r="Q252" s="1">
        <f>LEN(Tabelle1[[#This Row],[Number]])-2</f>
        <v>5</v>
      </c>
    </row>
    <row r="253" spans="1:17" x14ac:dyDescent="0.45">
      <c r="A253" s="1" t="s">
        <v>616</v>
      </c>
      <c r="B253" t="s">
        <v>229</v>
      </c>
      <c r="C253" s="1" t="s">
        <v>108</v>
      </c>
      <c r="D253">
        <v>2023</v>
      </c>
      <c r="E253" t="s">
        <v>617</v>
      </c>
      <c r="G253">
        <v>553</v>
      </c>
      <c r="H253" s="1">
        <v>47.99</v>
      </c>
      <c r="J253">
        <v>0</v>
      </c>
      <c r="K253">
        <v>0</v>
      </c>
      <c r="L253">
        <f>IF(Tabelle1[[#This Row],[RRP (EUR)]]&lt;50,1,0)</f>
        <v>1</v>
      </c>
      <c r="M253">
        <f>IF(AND(Tabelle1[[#This Row],[RRP (EUR)]]&gt;50,Tabelle1[[#This Row],[RRP (EUR)]]&lt;100),1,0)</f>
        <v>0</v>
      </c>
      <c r="N253">
        <f>IF(AND(Tabelle1[[#This Row],[RRP (EUR)]]&gt;100,Tabelle1[[#This Row],[RRP (EUR)]]&lt;200),1,0)</f>
        <v>0</v>
      </c>
      <c r="O253">
        <f>IF(AND(Tabelle1[[#This Row],[RRP (EUR)]]&gt;200,Tabelle1[[#This Row],[RRP (EUR)]]&lt;300),1,0)</f>
        <v>0</v>
      </c>
      <c r="P253">
        <f>IF(Tabelle1[[#This Row],[RRP (EUR)]]&gt;300,1,0)</f>
        <v>0</v>
      </c>
      <c r="Q253" s="1">
        <f>LEN(Tabelle1[[#This Row],[Number]])-2</f>
        <v>5</v>
      </c>
    </row>
    <row r="254" spans="1:17" x14ac:dyDescent="0.45">
      <c r="A254" s="1" t="s">
        <v>618</v>
      </c>
      <c r="B254" t="s">
        <v>229</v>
      </c>
      <c r="C254" s="1" t="s">
        <v>108</v>
      </c>
      <c r="D254">
        <v>2023</v>
      </c>
      <c r="E254" t="s">
        <v>619</v>
      </c>
      <c r="F254">
        <v>4</v>
      </c>
      <c r="G254">
        <v>1540</v>
      </c>
      <c r="H254" s="1">
        <v>139.99</v>
      </c>
      <c r="I254" t="s">
        <v>144</v>
      </c>
      <c r="J254">
        <v>0</v>
      </c>
      <c r="K254">
        <v>0</v>
      </c>
      <c r="L254">
        <f>IF(Tabelle1[[#This Row],[RRP (EUR)]]&lt;50,1,0)</f>
        <v>0</v>
      </c>
      <c r="M254">
        <f>IF(AND(Tabelle1[[#This Row],[RRP (EUR)]]&gt;50,Tabelle1[[#This Row],[RRP (EUR)]]&lt;100),1,0)</f>
        <v>0</v>
      </c>
      <c r="N254">
        <f>IF(AND(Tabelle1[[#This Row],[RRP (EUR)]]&gt;100,Tabelle1[[#This Row],[RRP (EUR)]]&lt;200),1,0)</f>
        <v>1</v>
      </c>
      <c r="O254">
        <f>IF(AND(Tabelle1[[#This Row],[RRP (EUR)]]&gt;200,Tabelle1[[#This Row],[RRP (EUR)]]&lt;300),1,0)</f>
        <v>0</v>
      </c>
      <c r="P254">
        <f>IF(Tabelle1[[#This Row],[RRP (EUR)]]&gt;300,1,0)</f>
        <v>0</v>
      </c>
      <c r="Q254" s="1">
        <f>LEN(Tabelle1[[#This Row],[Number]])-2</f>
        <v>5</v>
      </c>
    </row>
    <row r="255" spans="1:17" x14ac:dyDescent="0.45">
      <c r="A255" s="1" t="s">
        <v>620</v>
      </c>
      <c r="B255" t="s">
        <v>229</v>
      </c>
      <c r="C255" s="1" t="s">
        <v>614</v>
      </c>
      <c r="D255">
        <v>2023</v>
      </c>
      <c r="E255" t="s">
        <v>621</v>
      </c>
      <c r="F255">
        <v>1</v>
      </c>
      <c r="G255">
        <v>370</v>
      </c>
      <c r="H255" s="1">
        <v>47.99</v>
      </c>
      <c r="J255">
        <v>0</v>
      </c>
      <c r="K255">
        <v>0</v>
      </c>
      <c r="L255">
        <f>IF(Tabelle1[[#This Row],[RRP (EUR)]]&lt;50,1,0)</f>
        <v>1</v>
      </c>
      <c r="M255">
        <f>IF(AND(Tabelle1[[#This Row],[RRP (EUR)]]&gt;50,Tabelle1[[#This Row],[RRP (EUR)]]&lt;100),1,0)</f>
        <v>0</v>
      </c>
      <c r="N255">
        <f>IF(AND(Tabelle1[[#This Row],[RRP (EUR)]]&gt;100,Tabelle1[[#This Row],[RRP (EUR)]]&lt;200),1,0)</f>
        <v>0</v>
      </c>
      <c r="O255">
        <f>IF(AND(Tabelle1[[#This Row],[RRP (EUR)]]&gt;200,Tabelle1[[#This Row],[RRP (EUR)]]&lt;300),1,0)</f>
        <v>0</v>
      </c>
      <c r="P255">
        <f>IF(Tabelle1[[#This Row],[RRP (EUR)]]&gt;300,1,0)</f>
        <v>0</v>
      </c>
      <c r="Q255" s="1">
        <f>LEN(Tabelle1[[#This Row],[Number]])-2</f>
        <v>5</v>
      </c>
    </row>
    <row r="256" spans="1:17" x14ac:dyDescent="0.45">
      <c r="A256" s="1" t="s">
        <v>622</v>
      </c>
      <c r="B256" t="s">
        <v>229</v>
      </c>
      <c r="C256" s="1" t="s">
        <v>108</v>
      </c>
      <c r="D256">
        <v>2023</v>
      </c>
      <c r="E256" t="s">
        <v>623</v>
      </c>
      <c r="F256">
        <v>3</v>
      </c>
      <c r="G256">
        <v>811</v>
      </c>
      <c r="H256" s="1">
        <v>99.99</v>
      </c>
      <c r="I256" t="s">
        <v>144</v>
      </c>
      <c r="J256">
        <v>0</v>
      </c>
      <c r="K256">
        <v>0</v>
      </c>
      <c r="L256">
        <f>IF(Tabelle1[[#This Row],[RRP (EUR)]]&lt;50,1,0)</f>
        <v>0</v>
      </c>
      <c r="M256">
        <f>IF(AND(Tabelle1[[#This Row],[RRP (EUR)]]&gt;50,Tabelle1[[#This Row],[RRP (EUR)]]&lt;100),1,0)</f>
        <v>1</v>
      </c>
      <c r="N256">
        <f>IF(AND(Tabelle1[[#This Row],[RRP (EUR)]]&gt;100,Tabelle1[[#This Row],[RRP (EUR)]]&lt;200),1,0)</f>
        <v>0</v>
      </c>
      <c r="O256">
        <f>IF(AND(Tabelle1[[#This Row],[RRP (EUR)]]&gt;200,Tabelle1[[#This Row],[RRP (EUR)]]&lt;300),1,0)</f>
        <v>0</v>
      </c>
      <c r="P256">
        <f>IF(Tabelle1[[#This Row],[RRP (EUR)]]&gt;300,1,0)</f>
        <v>0</v>
      </c>
      <c r="Q256" s="1">
        <f>LEN(Tabelle1[[#This Row],[Number]])-2</f>
        <v>5</v>
      </c>
    </row>
    <row r="257" spans="1:17" x14ac:dyDescent="0.45">
      <c r="A257" s="1" t="s">
        <v>624</v>
      </c>
      <c r="B257" t="s">
        <v>229</v>
      </c>
      <c r="C257" s="1" t="s">
        <v>609</v>
      </c>
      <c r="D257">
        <v>2023</v>
      </c>
      <c r="E257" t="s">
        <v>625</v>
      </c>
      <c r="F257">
        <v>4</v>
      </c>
      <c r="G257">
        <v>509</v>
      </c>
      <c r="H257" s="1">
        <v>52.99</v>
      </c>
      <c r="J257">
        <v>0</v>
      </c>
      <c r="K257">
        <v>0</v>
      </c>
      <c r="L257">
        <f>IF(Tabelle1[[#This Row],[RRP (EUR)]]&lt;50,1,0)</f>
        <v>0</v>
      </c>
      <c r="M257">
        <f>IF(AND(Tabelle1[[#This Row],[RRP (EUR)]]&gt;50,Tabelle1[[#This Row],[RRP (EUR)]]&lt;100),1,0)</f>
        <v>1</v>
      </c>
      <c r="N257">
        <f>IF(AND(Tabelle1[[#This Row],[RRP (EUR)]]&gt;100,Tabelle1[[#This Row],[RRP (EUR)]]&lt;200),1,0)</f>
        <v>0</v>
      </c>
      <c r="O257">
        <f>IF(AND(Tabelle1[[#This Row],[RRP (EUR)]]&gt;200,Tabelle1[[#This Row],[RRP (EUR)]]&lt;300),1,0)</f>
        <v>0</v>
      </c>
      <c r="P257">
        <f>IF(Tabelle1[[#This Row],[RRP (EUR)]]&gt;300,1,0)</f>
        <v>0</v>
      </c>
      <c r="Q257" s="1">
        <f>LEN(Tabelle1[[#This Row],[Number]])-2</f>
        <v>5</v>
      </c>
    </row>
    <row r="258" spans="1:17" x14ac:dyDescent="0.45">
      <c r="A258" s="1" t="s">
        <v>626</v>
      </c>
      <c r="B258" t="s">
        <v>229</v>
      </c>
      <c r="C258" s="1" t="s">
        <v>108</v>
      </c>
      <c r="D258">
        <v>2023</v>
      </c>
      <c r="E258" t="s">
        <v>627</v>
      </c>
      <c r="F258">
        <v>3</v>
      </c>
      <c r="G258">
        <v>466</v>
      </c>
      <c r="H258" s="1">
        <v>64.989999999999995</v>
      </c>
      <c r="J258">
        <v>0</v>
      </c>
      <c r="K258">
        <v>0</v>
      </c>
      <c r="L258">
        <f>IF(Tabelle1[[#This Row],[RRP (EUR)]]&lt;50,1,0)</f>
        <v>0</v>
      </c>
      <c r="M258">
        <f>IF(AND(Tabelle1[[#This Row],[RRP (EUR)]]&gt;50,Tabelle1[[#This Row],[RRP (EUR)]]&lt;100),1,0)</f>
        <v>1</v>
      </c>
      <c r="N258">
        <f>IF(AND(Tabelle1[[#This Row],[RRP (EUR)]]&gt;100,Tabelle1[[#This Row],[RRP (EUR)]]&lt;200),1,0)</f>
        <v>0</v>
      </c>
      <c r="O258">
        <f>IF(AND(Tabelle1[[#This Row],[RRP (EUR)]]&gt;200,Tabelle1[[#This Row],[RRP (EUR)]]&lt;300),1,0)</f>
        <v>0</v>
      </c>
      <c r="P258">
        <f>IF(Tabelle1[[#This Row],[RRP (EUR)]]&gt;300,1,0)</f>
        <v>0</v>
      </c>
      <c r="Q258" s="1">
        <f>LEN(Tabelle1[[#This Row],[Number]])-2</f>
        <v>5</v>
      </c>
    </row>
    <row r="259" spans="1:17" x14ac:dyDescent="0.45">
      <c r="A259" s="1" t="s">
        <v>628</v>
      </c>
      <c r="B259" t="s">
        <v>629</v>
      </c>
      <c r="C259" s="1" t="s">
        <v>630</v>
      </c>
      <c r="D259">
        <v>2023</v>
      </c>
      <c r="E259" t="s">
        <v>631</v>
      </c>
      <c r="J259">
        <v>0</v>
      </c>
      <c r="K259">
        <v>0</v>
      </c>
      <c r="L259">
        <f>IF(Tabelle1[[#This Row],[RRP (EUR)]]&lt;50,1,0)</f>
        <v>1</v>
      </c>
      <c r="M259">
        <f>IF(AND(Tabelle1[[#This Row],[RRP (EUR)]]&gt;50,Tabelle1[[#This Row],[RRP (EUR)]]&lt;100),1,0)</f>
        <v>0</v>
      </c>
      <c r="N259">
        <f>IF(AND(Tabelle1[[#This Row],[RRP (EUR)]]&gt;100,Tabelle1[[#This Row],[RRP (EUR)]]&lt;200),1,0)</f>
        <v>0</v>
      </c>
      <c r="O259">
        <f>IF(AND(Tabelle1[[#This Row],[RRP (EUR)]]&gt;200,Tabelle1[[#This Row],[RRP (EUR)]]&lt;300),1,0)</f>
        <v>0</v>
      </c>
      <c r="P259">
        <f>IF(Tabelle1[[#This Row],[RRP (EUR)]]&gt;300,1,0)</f>
        <v>0</v>
      </c>
      <c r="Q259" s="1">
        <f>LEN(Tabelle1[[#This Row],[Number]])-2</f>
        <v>5</v>
      </c>
    </row>
    <row r="260" spans="1:17" x14ac:dyDescent="0.45">
      <c r="A260" s="1" t="s">
        <v>632</v>
      </c>
      <c r="B260" t="s">
        <v>629</v>
      </c>
      <c r="C260" s="1" t="s">
        <v>633</v>
      </c>
      <c r="D260">
        <v>2023</v>
      </c>
      <c r="E260" t="s">
        <v>634</v>
      </c>
      <c r="G260">
        <v>1756</v>
      </c>
      <c r="J260">
        <v>0</v>
      </c>
      <c r="K260">
        <v>0</v>
      </c>
      <c r="L260">
        <f>IF(Tabelle1[[#This Row],[RRP (EUR)]]&lt;50,1,0)</f>
        <v>1</v>
      </c>
      <c r="M260">
        <f>IF(AND(Tabelle1[[#This Row],[RRP (EUR)]]&gt;50,Tabelle1[[#This Row],[RRP (EUR)]]&lt;100),1,0)</f>
        <v>0</v>
      </c>
      <c r="N260">
        <f>IF(AND(Tabelle1[[#This Row],[RRP (EUR)]]&gt;100,Tabelle1[[#This Row],[RRP (EUR)]]&lt;200),1,0)</f>
        <v>0</v>
      </c>
      <c r="O260">
        <f>IF(AND(Tabelle1[[#This Row],[RRP (EUR)]]&gt;200,Tabelle1[[#This Row],[RRP (EUR)]]&lt;300),1,0)</f>
        <v>0</v>
      </c>
      <c r="P260">
        <f>IF(Tabelle1[[#This Row],[RRP (EUR)]]&gt;300,1,0)</f>
        <v>0</v>
      </c>
      <c r="Q260" s="1">
        <f>LEN(Tabelle1[[#This Row],[Number]])-2</f>
        <v>5</v>
      </c>
    </row>
    <row r="261" spans="1:17" x14ac:dyDescent="0.45">
      <c r="A261" s="1" t="s">
        <v>635</v>
      </c>
      <c r="B261" t="s">
        <v>629</v>
      </c>
      <c r="C261" s="1" t="s">
        <v>636</v>
      </c>
      <c r="D261">
        <v>2023</v>
      </c>
      <c r="E261" t="s">
        <v>637</v>
      </c>
      <c r="G261">
        <v>805</v>
      </c>
      <c r="J261">
        <v>0</v>
      </c>
      <c r="K261">
        <v>0</v>
      </c>
      <c r="L261">
        <f>IF(Tabelle1[[#This Row],[RRP (EUR)]]&lt;50,1,0)</f>
        <v>1</v>
      </c>
      <c r="M261">
        <f>IF(AND(Tabelle1[[#This Row],[RRP (EUR)]]&gt;50,Tabelle1[[#This Row],[RRP (EUR)]]&lt;100),1,0)</f>
        <v>0</v>
      </c>
      <c r="N261">
        <f>IF(AND(Tabelle1[[#This Row],[RRP (EUR)]]&gt;100,Tabelle1[[#This Row],[RRP (EUR)]]&lt;200),1,0)</f>
        <v>0</v>
      </c>
      <c r="O261">
        <f>IF(AND(Tabelle1[[#This Row],[RRP (EUR)]]&gt;200,Tabelle1[[#This Row],[RRP (EUR)]]&lt;300),1,0)</f>
        <v>0</v>
      </c>
      <c r="P261">
        <f>IF(Tabelle1[[#This Row],[RRP (EUR)]]&gt;300,1,0)</f>
        <v>0</v>
      </c>
      <c r="Q261" s="1">
        <f>LEN(Tabelle1[[#This Row],[Number]])-2</f>
        <v>5</v>
      </c>
    </row>
    <row r="262" spans="1:17" x14ac:dyDescent="0.45">
      <c r="A262" s="1" t="s">
        <v>638</v>
      </c>
      <c r="B262" t="s">
        <v>207</v>
      </c>
      <c r="C262" s="1" t="s">
        <v>639</v>
      </c>
      <c r="D262">
        <v>2023</v>
      </c>
      <c r="E262" t="s">
        <v>640</v>
      </c>
      <c r="F262">
        <v>1</v>
      </c>
      <c r="G262">
        <v>10</v>
      </c>
      <c r="H262" s="1">
        <v>7.99</v>
      </c>
      <c r="J262">
        <v>0</v>
      </c>
      <c r="K262">
        <v>0</v>
      </c>
      <c r="L262">
        <f>IF(Tabelle1[[#This Row],[RRP (EUR)]]&lt;50,1,0)</f>
        <v>1</v>
      </c>
      <c r="M262">
        <f>IF(AND(Tabelle1[[#This Row],[RRP (EUR)]]&gt;50,Tabelle1[[#This Row],[RRP (EUR)]]&lt;100),1,0)</f>
        <v>0</v>
      </c>
      <c r="N262">
        <f>IF(AND(Tabelle1[[#This Row],[RRP (EUR)]]&gt;100,Tabelle1[[#This Row],[RRP (EUR)]]&lt;200),1,0)</f>
        <v>0</v>
      </c>
      <c r="O262">
        <f>IF(AND(Tabelle1[[#This Row],[RRP (EUR)]]&gt;200,Tabelle1[[#This Row],[RRP (EUR)]]&lt;300),1,0)</f>
        <v>0</v>
      </c>
      <c r="P262">
        <f>IF(Tabelle1[[#This Row],[RRP (EUR)]]&gt;300,1,0)</f>
        <v>0</v>
      </c>
      <c r="Q262" s="1">
        <f>LEN(Tabelle1[[#This Row],[Number]])-2</f>
        <v>5</v>
      </c>
    </row>
    <row r="263" spans="1:17" x14ac:dyDescent="0.45">
      <c r="A263" s="1" t="s">
        <v>641</v>
      </c>
      <c r="B263" t="s">
        <v>207</v>
      </c>
      <c r="C263" s="1" t="s">
        <v>639</v>
      </c>
      <c r="D263">
        <v>2023</v>
      </c>
      <c r="E263" t="s">
        <v>642</v>
      </c>
      <c r="F263">
        <v>3</v>
      </c>
      <c r="G263">
        <v>479</v>
      </c>
      <c r="H263" s="1">
        <v>49.99</v>
      </c>
      <c r="J263">
        <v>0</v>
      </c>
      <c r="K263">
        <v>0</v>
      </c>
      <c r="L263">
        <f>IF(Tabelle1[[#This Row],[RRP (EUR)]]&lt;50,1,0)</f>
        <v>1</v>
      </c>
      <c r="M263">
        <f>IF(AND(Tabelle1[[#This Row],[RRP (EUR)]]&gt;50,Tabelle1[[#This Row],[RRP (EUR)]]&lt;100),1,0)</f>
        <v>0</v>
      </c>
      <c r="N263">
        <f>IF(AND(Tabelle1[[#This Row],[RRP (EUR)]]&gt;100,Tabelle1[[#This Row],[RRP (EUR)]]&lt;200),1,0)</f>
        <v>0</v>
      </c>
      <c r="O263">
        <f>IF(AND(Tabelle1[[#This Row],[RRP (EUR)]]&gt;200,Tabelle1[[#This Row],[RRP (EUR)]]&lt;300),1,0)</f>
        <v>0</v>
      </c>
      <c r="P263">
        <f>IF(Tabelle1[[#This Row],[RRP (EUR)]]&gt;300,1,0)</f>
        <v>0</v>
      </c>
      <c r="Q263" s="1">
        <f>LEN(Tabelle1[[#This Row],[Number]])-2</f>
        <v>5</v>
      </c>
    </row>
    <row r="264" spans="1:17" x14ac:dyDescent="0.45">
      <c r="A264" s="1" t="s">
        <v>643</v>
      </c>
      <c r="B264" t="s">
        <v>207</v>
      </c>
      <c r="C264" s="1" t="s">
        <v>639</v>
      </c>
      <c r="D264">
        <v>2023</v>
      </c>
      <c r="E264" t="s">
        <v>644</v>
      </c>
      <c r="F264">
        <v>1</v>
      </c>
      <c r="G264">
        <v>13</v>
      </c>
      <c r="H264" s="1">
        <v>7.99</v>
      </c>
      <c r="J264">
        <v>0</v>
      </c>
      <c r="K264">
        <v>0</v>
      </c>
      <c r="L264">
        <f>IF(Tabelle1[[#This Row],[RRP (EUR)]]&lt;50,1,0)</f>
        <v>1</v>
      </c>
      <c r="M264">
        <f>IF(AND(Tabelle1[[#This Row],[RRP (EUR)]]&gt;50,Tabelle1[[#This Row],[RRP (EUR)]]&lt;100),1,0)</f>
        <v>0</v>
      </c>
      <c r="N264">
        <f>IF(AND(Tabelle1[[#This Row],[RRP (EUR)]]&gt;100,Tabelle1[[#This Row],[RRP (EUR)]]&lt;200),1,0)</f>
        <v>0</v>
      </c>
      <c r="O264">
        <f>IF(AND(Tabelle1[[#This Row],[RRP (EUR)]]&gt;200,Tabelle1[[#This Row],[RRP (EUR)]]&lt;300),1,0)</f>
        <v>0</v>
      </c>
      <c r="P264">
        <f>IF(Tabelle1[[#This Row],[RRP (EUR)]]&gt;300,1,0)</f>
        <v>0</v>
      </c>
      <c r="Q264" s="1">
        <f>LEN(Tabelle1[[#This Row],[Number]])-2</f>
        <v>5</v>
      </c>
    </row>
    <row r="265" spans="1:17" x14ac:dyDescent="0.45">
      <c r="A265" s="1" t="s">
        <v>645</v>
      </c>
      <c r="B265" t="s">
        <v>207</v>
      </c>
      <c r="C265" s="1" t="s">
        <v>639</v>
      </c>
      <c r="D265">
        <v>2023</v>
      </c>
      <c r="E265" t="s">
        <v>646</v>
      </c>
      <c r="F265">
        <v>1</v>
      </c>
      <c r="G265">
        <v>144</v>
      </c>
      <c r="H265" s="1">
        <v>19.989999999999998</v>
      </c>
      <c r="J265">
        <v>0</v>
      </c>
      <c r="K265">
        <v>0</v>
      </c>
      <c r="L265">
        <f>IF(Tabelle1[[#This Row],[RRP (EUR)]]&lt;50,1,0)</f>
        <v>1</v>
      </c>
      <c r="M265">
        <f>IF(AND(Tabelle1[[#This Row],[RRP (EUR)]]&gt;50,Tabelle1[[#This Row],[RRP (EUR)]]&lt;100),1,0)</f>
        <v>0</v>
      </c>
      <c r="N265">
        <f>IF(AND(Tabelle1[[#This Row],[RRP (EUR)]]&gt;100,Tabelle1[[#This Row],[RRP (EUR)]]&lt;200),1,0)</f>
        <v>0</v>
      </c>
      <c r="O265">
        <f>IF(AND(Tabelle1[[#This Row],[RRP (EUR)]]&gt;200,Tabelle1[[#This Row],[RRP (EUR)]]&lt;300),1,0)</f>
        <v>0</v>
      </c>
      <c r="P265">
        <f>IF(Tabelle1[[#This Row],[RRP (EUR)]]&gt;300,1,0)</f>
        <v>0</v>
      </c>
      <c r="Q265" s="1">
        <f>LEN(Tabelle1[[#This Row],[Number]])-2</f>
        <v>5</v>
      </c>
    </row>
    <row r="266" spans="1:17" x14ac:dyDescent="0.45">
      <c r="A266" s="1" t="s">
        <v>647</v>
      </c>
      <c r="B266" t="s">
        <v>207</v>
      </c>
      <c r="C266" s="1" t="s">
        <v>639</v>
      </c>
      <c r="D266">
        <v>2023</v>
      </c>
      <c r="E266" t="s">
        <v>648</v>
      </c>
      <c r="F266">
        <v>2</v>
      </c>
      <c r="G266">
        <v>117</v>
      </c>
      <c r="H266" s="1">
        <v>34.99</v>
      </c>
      <c r="J266">
        <v>0</v>
      </c>
      <c r="K266">
        <v>0</v>
      </c>
      <c r="L266">
        <f>IF(Tabelle1[[#This Row],[RRP (EUR)]]&lt;50,1,0)</f>
        <v>1</v>
      </c>
      <c r="M266">
        <f>IF(AND(Tabelle1[[#This Row],[RRP (EUR)]]&gt;50,Tabelle1[[#This Row],[RRP (EUR)]]&lt;100),1,0)</f>
        <v>0</v>
      </c>
      <c r="N266">
        <f>IF(AND(Tabelle1[[#This Row],[RRP (EUR)]]&gt;100,Tabelle1[[#This Row],[RRP (EUR)]]&lt;200),1,0)</f>
        <v>0</v>
      </c>
      <c r="O266">
        <f>IF(AND(Tabelle1[[#This Row],[RRP (EUR)]]&gt;200,Tabelle1[[#This Row],[RRP (EUR)]]&lt;300),1,0)</f>
        <v>0</v>
      </c>
      <c r="P266">
        <f>IF(Tabelle1[[#This Row],[RRP (EUR)]]&gt;300,1,0)</f>
        <v>0</v>
      </c>
      <c r="Q266" s="1">
        <f>LEN(Tabelle1[[#This Row],[Number]])-2</f>
        <v>5</v>
      </c>
    </row>
    <row r="267" spans="1:17" x14ac:dyDescent="0.45">
      <c r="A267" s="1" t="s">
        <v>649</v>
      </c>
      <c r="B267" t="s">
        <v>207</v>
      </c>
      <c r="C267" s="1" t="s">
        <v>639</v>
      </c>
      <c r="D267">
        <v>2023</v>
      </c>
      <c r="E267" t="s">
        <v>650</v>
      </c>
      <c r="F267">
        <v>4</v>
      </c>
      <c r="G267">
        <v>385</v>
      </c>
      <c r="H267" s="1">
        <v>89.99</v>
      </c>
      <c r="J267">
        <v>0</v>
      </c>
      <c r="K267">
        <v>0</v>
      </c>
      <c r="L267">
        <f>IF(Tabelle1[[#This Row],[RRP (EUR)]]&lt;50,1,0)</f>
        <v>0</v>
      </c>
      <c r="M267">
        <f>IF(AND(Tabelle1[[#This Row],[RRP (EUR)]]&gt;50,Tabelle1[[#This Row],[RRP (EUR)]]&lt;100),1,0)</f>
        <v>1</v>
      </c>
      <c r="N267">
        <f>IF(AND(Tabelle1[[#This Row],[RRP (EUR)]]&gt;100,Tabelle1[[#This Row],[RRP (EUR)]]&lt;200),1,0)</f>
        <v>0</v>
      </c>
      <c r="O267">
        <f>IF(AND(Tabelle1[[#This Row],[RRP (EUR)]]&gt;200,Tabelle1[[#This Row],[RRP (EUR)]]&lt;300),1,0)</f>
        <v>0</v>
      </c>
      <c r="P267">
        <f>IF(Tabelle1[[#This Row],[RRP (EUR)]]&gt;300,1,0)</f>
        <v>0</v>
      </c>
      <c r="Q267" s="1">
        <f>LEN(Tabelle1[[#This Row],[Number]])-2</f>
        <v>5</v>
      </c>
    </row>
    <row r="268" spans="1:17" x14ac:dyDescent="0.45">
      <c r="A268" s="1" t="s">
        <v>651</v>
      </c>
      <c r="B268" t="s">
        <v>207</v>
      </c>
      <c r="C268" s="1" t="s">
        <v>652</v>
      </c>
      <c r="D268">
        <v>2023</v>
      </c>
      <c r="E268" t="s">
        <v>653</v>
      </c>
      <c r="F268">
        <v>2</v>
      </c>
      <c r="G268">
        <v>243</v>
      </c>
      <c r="H268" s="1">
        <v>19.989999999999998</v>
      </c>
      <c r="J268">
        <v>0</v>
      </c>
      <c r="K268">
        <v>0</v>
      </c>
      <c r="L268">
        <f>IF(Tabelle1[[#This Row],[RRP (EUR)]]&lt;50,1,0)</f>
        <v>1</v>
      </c>
      <c r="M268">
        <f>IF(AND(Tabelle1[[#This Row],[RRP (EUR)]]&gt;50,Tabelle1[[#This Row],[RRP (EUR)]]&lt;100),1,0)</f>
        <v>0</v>
      </c>
      <c r="N268">
        <f>IF(AND(Tabelle1[[#This Row],[RRP (EUR)]]&gt;100,Tabelle1[[#This Row],[RRP (EUR)]]&lt;200),1,0)</f>
        <v>0</v>
      </c>
      <c r="O268">
        <f>IF(AND(Tabelle1[[#This Row],[RRP (EUR)]]&gt;200,Tabelle1[[#This Row],[RRP (EUR)]]&lt;300),1,0)</f>
        <v>0</v>
      </c>
      <c r="P268">
        <f>IF(Tabelle1[[#This Row],[RRP (EUR)]]&gt;300,1,0)</f>
        <v>0</v>
      </c>
      <c r="Q268" s="1">
        <f>LEN(Tabelle1[[#This Row],[Number]])-2</f>
        <v>5</v>
      </c>
    </row>
    <row r="269" spans="1:17" x14ac:dyDescent="0.45">
      <c r="A269" s="1" t="s">
        <v>654</v>
      </c>
      <c r="B269" t="s">
        <v>207</v>
      </c>
      <c r="C269" s="1" t="s">
        <v>652</v>
      </c>
      <c r="D269">
        <v>2023</v>
      </c>
      <c r="E269" t="s">
        <v>655</v>
      </c>
      <c r="F269">
        <v>3</v>
      </c>
      <c r="G269">
        <v>296</v>
      </c>
      <c r="H269" s="1">
        <v>34.99</v>
      </c>
      <c r="J269">
        <v>0</v>
      </c>
      <c r="K269">
        <v>0</v>
      </c>
      <c r="L269">
        <f>IF(Tabelle1[[#This Row],[RRP (EUR)]]&lt;50,1,0)</f>
        <v>1</v>
      </c>
      <c r="M269">
        <f>IF(AND(Tabelle1[[#This Row],[RRP (EUR)]]&gt;50,Tabelle1[[#This Row],[RRP (EUR)]]&lt;100),1,0)</f>
        <v>0</v>
      </c>
      <c r="N269">
        <f>IF(AND(Tabelle1[[#This Row],[RRP (EUR)]]&gt;100,Tabelle1[[#This Row],[RRP (EUR)]]&lt;200),1,0)</f>
        <v>0</v>
      </c>
      <c r="O269">
        <f>IF(AND(Tabelle1[[#This Row],[RRP (EUR)]]&gt;200,Tabelle1[[#This Row],[RRP (EUR)]]&lt;300),1,0)</f>
        <v>0</v>
      </c>
      <c r="P269">
        <f>IF(Tabelle1[[#This Row],[RRP (EUR)]]&gt;300,1,0)</f>
        <v>0</v>
      </c>
      <c r="Q269" s="1">
        <f>LEN(Tabelle1[[#This Row],[Number]])-2</f>
        <v>5</v>
      </c>
    </row>
    <row r="270" spans="1:17" x14ac:dyDescent="0.45">
      <c r="A270" s="1" t="s">
        <v>656</v>
      </c>
      <c r="B270" t="s">
        <v>207</v>
      </c>
      <c r="C270" s="1" t="s">
        <v>652</v>
      </c>
      <c r="D270">
        <v>2023</v>
      </c>
      <c r="E270" t="s">
        <v>657</v>
      </c>
      <c r="F270">
        <v>4</v>
      </c>
      <c r="G270">
        <v>454</v>
      </c>
      <c r="H270" s="1">
        <v>54.99</v>
      </c>
      <c r="J270">
        <v>0</v>
      </c>
      <c r="K270">
        <v>0</v>
      </c>
      <c r="L270">
        <f>IF(Tabelle1[[#This Row],[RRP (EUR)]]&lt;50,1,0)</f>
        <v>0</v>
      </c>
      <c r="M270">
        <f>IF(AND(Tabelle1[[#This Row],[RRP (EUR)]]&gt;50,Tabelle1[[#This Row],[RRP (EUR)]]&lt;100),1,0)</f>
        <v>1</v>
      </c>
      <c r="N270">
        <f>IF(AND(Tabelle1[[#This Row],[RRP (EUR)]]&gt;100,Tabelle1[[#This Row],[RRP (EUR)]]&lt;200),1,0)</f>
        <v>0</v>
      </c>
      <c r="O270">
        <f>IF(AND(Tabelle1[[#This Row],[RRP (EUR)]]&gt;200,Tabelle1[[#This Row],[RRP (EUR)]]&lt;300),1,0)</f>
        <v>0</v>
      </c>
      <c r="P270">
        <f>IF(Tabelle1[[#This Row],[RRP (EUR)]]&gt;300,1,0)</f>
        <v>0</v>
      </c>
      <c r="Q270" s="1">
        <f>LEN(Tabelle1[[#This Row],[Number]])-2</f>
        <v>5</v>
      </c>
    </row>
    <row r="271" spans="1:17" x14ac:dyDescent="0.45">
      <c r="A271" s="1" t="s">
        <v>658</v>
      </c>
      <c r="B271" t="s">
        <v>207</v>
      </c>
      <c r="C271" s="1" t="s">
        <v>652</v>
      </c>
      <c r="D271">
        <v>2023</v>
      </c>
      <c r="E271" t="s">
        <v>659</v>
      </c>
      <c r="F271">
        <v>6</v>
      </c>
      <c r="G271">
        <v>688</v>
      </c>
      <c r="H271" s="1">
        <v>84.99</v>
      </c>
      <c r="J271">
        <v>0</v>
      </c>
      <c r="K271">
        <v>0</v>
      </c>
      <c r="L271">
        <f>IF(Tabelle1[[#This Row],[RRP (EUR)]]&lt;50,1,0)</f>
        <v>0</v>
      </c>
      <c r="M271">
        <f>IF(AND(Tabelle1[[#This Row],[RRP (EUR)]]&gt;50,Tabelle1[[#This Row],[RRP (EUR)]]&lt;100),1,0)</f>
        <v>1</v>
      </c>
      <c r="N271">
        <f>IF(AND(Tabelle1[[#This Row],[RRP (EUR)]]&gt;100,Tabelle1[[#This Row],[RRP (EUR)]]&lt;200),1,0)</f>
        <v>0</v>
      </c>
      <c r="O271">
        <f>IF(AND(Tabelle1[[#This Row],[RRP (EUR)]]&gt;200,Tabelle1[[#This Row],[RRP (EUR)]]&lt;300),1,0)</f>
        <v>0</v>
      </c>
      <c r="P271">
        <f>IF(Tabelle1[[#This Row],[RRP (EUR)]]&gt;300,1,0)</f>
        <v>0</v>
      </c>
      <c r="Q271" s="1">
        <f>LEN(Tabelle1[[#This Row],[Number]])-2</f>
        <v>5</v>
      </c>
    </row>
    <row r="272" spans="1:17" x14ac:dyDescent="0.45">
      <c r="A272" s="1" t="s">
        <v>660</v>
      </c>
      <c r="B272" t="s">
        <v>207</v>
      </c>
      <c r="C272" s="1" t="s">
        <v>464</v>
      </c>
      <c r="D272">
        <v>2023</v>
      </c>
      <c r="E272" t="s">
        <v>661</v>
      </c>
      <c r="F272">
        <v>8</v>
      </c>
      <c r="G272">
        <v>1045</v>
      </c>
      <c r="H272" s="1">
        <v>104.99</v>
      </c>
      <c r="J272">
        <v>0</v>
      </c>
      <c r="K272">
        <v>0</v>
      </c>
      <c r="L272">
        <f>IF(Tabelle1[[#This Row],[RRP (EUR)]]&lt;50,1,0)</f>
        <v>0</v>
      </c>
      <c r="M272">
        <f>IF(AND(Tabelle1[[#This Row],[RRP (EUR)]]&gt;50,Tabelle1[[#This Row],[RRP (EUR)]]&lt;100),1,0)</f>
        <v>0</v>
      </c>
      <c r="N272">
        <f>IF(AND(Tabelle1[[#This Row],[RRP (EUR)]]&gt;100,Tabelle1[[#This Row],[RRP (EUR)]]&lt;200),1,0)</f>
        <v>1</v>
      </c>
      <c r="O272">
        <f>IF(AND(Tabelle1[[#This Row],[RRP (EUR)]]&gt;200,Tabelle1[[#This Row],[RRP (EUR)]]&lt;300),1,0)</f>
        <v>0</v>
      </c>
      <c r="P272">
        <f>IF(Tabelle1[[#This Row],[RRP (EUR)]]&gt;300,1,0)</f>
        <v>0</v>
      </c>
      <c r="Q272" s="1">
        <f>LEN(Tabelle1[[#This Row],[Number]])-2</f>
        <v>5</v>
      </c>
    </row>
    <row r="273" spans="1:17" x14ac:dyDescent="0.45">
      <c r="A273" s="1" t="s">
        <v>662</v>
      </c>
      <c r="B273" t="s">
        <v>207</v>
      </c>
      <c r="C273" s="1" t="s">
        <v>663</v>
      </c>
      <c r="D273">
        <v>2023</v>
      </c>
      <c r="E273" t="s">
        <v>664</v>
      </c>
      <c r="F273">
        <v>9</v>
      </c>
      <c r="G273">
        <v>913</v>
      </c>
      <c r="H273" s="1">
        <v>99.99</v>
      </c>
      <c r="J273">
        <v>0</v>
      </c>
      <c r="K273">
        <v>0</v>
      </c>
      <c r="L273">
        <f>IF(Tabelle1[[#This Row],[RRP (EUR)]]&lt;50,1,0)</f>
        <v>0</v>
      </c>
      <c r="M273">
        <f>IF(AND(Tabelle1[[#This Row],[RRP (EUR)]]&gt;50,Tabelle1[[#This Row],[RRP (EUR)]]&lt;100),1,0)</f>
        <v>1</v>
      </c>
      <c r="N273">
        <f>IF(AND(Tabelle1[[#This Row],[RRP (EUR)]]&gt;100,Tabelle1[[#This Row],[RRP (EUR)]]&lt;200),1,0)</f>
        <v>0</v>
      </c>
      <c r="O273">
        <f>IF(AND(Tabelle1[[#This Row],[RRP (EUR)]]&gt;200,Tabelle1[[#This Row],[RRP (EUR)]]&lt;300),1,0)</f>
        <v>0</v>
      </c>
      <c r="P273">
        <f>IF(Tabelle1[[#This Row],[RRP (EUR)]]&gt;300,1,0)</f>
        <v>0</v>
      </c>
      <c r="Q273" s="1">
        <f>LEN(Tabelle1[[#This Row],[Number]])-2</f>
        <v>5</v>
      </c>
    </row>
    <row r="274" spans="1:17" x14ac:dyDescent="0.45">
      <c r="A274" s="1" t="s">
        <v>665</v>
      </c>
      <c r="B274" t="s">
        <v>207</v>
      </c>
      <c r="C274" s="1" t="s">
        <v>666</v>
      </c>
      <c r="D274">
        <v>2023</v>
      </c>
      <c r="E274" t="s">
        <v>667</v>
      </c>
      <c r="F274">
        <v>7</v>
      </c>
      <c r="G274">
        <v>815</v>
      </c>
      <c r="H274" s="1">
        <v>149.99</v>
      </c>
      <c r="J274">
        <v>0</v>
      </c>
      <c r="K274">
        <v>0</v>
      </c>
      <c r="L274">
        <f>IF(Tabelle1[[#This Row],[RRP (EUR)]]&lt;50,1,0)</f>
        <v>0</v>
      </c>
      <c r="M274">
        <f>IF(AND(Tabelle1[[#This Row],[RRP (EUR)]]&gt;50,Tabelle1[[#This Row],[RRP (EUR)]]&lt;100),1,0)</f>
        <v>0</v>
      </c>
      <c r="N274">
        <f>IF(AND(Tabelle1[[#This Row],[RRP (EUR)]]&gt;100,Tabelle1[[#This Row],[RRP (EUR)]]&lt;200),1,0)</f>
        <v>1</v>
      </c>
      <c r="O274">
        <f>IF(AND(Tabelle1[[#This Row],[RRP (EUR)]]&gt;200,Tabelle1[[#This Row],[RRP (EUR)]]&lt;300),1,0)</f>
        <v>0</v>
      </c>
      <c r="P274">
        <f>IF(Tabelle1[[#This Row],[RRP (EUR)]]&gt;300,1,0)</f>
        <v>0</v>
      </c>
      <c r="Q274" s="1">
        <f>LEN(Tabelle1[[#This Row],[Number]])-2</f>
        <v>5</v>
      </c>
    </row>
    <row r="275" spans="1:17" x14ac:dyDescent="0.45">
      <c r="A275" s="1" t="s">
        <v>668</v>
      </c>
      <c r="B275" t="s">
        <v>207</v>
      </c>
      <c r="C275" s="1" t="s">
        <v>208</v>
      </c>
      <c r="D275">
        <v>2023</v>
      </c>
      <c r="E275" t="s">
        <v>669</v>
      </c>
      <c r="F275">
        <v>2</v>
      </c>
      <c r="G275">
        <v>197</v>
      </c>
      <c r="H275" s="1">
        <v>19.989999999999998</v>
      </c>
      <c r="J275">
        <v>0</v>
      </c>
      <c r="K275">
        <v>0</v>
      </c>
      <c r="L275">
        <f>IF(Tabelle1[[#This Row],[RRP (EUR)]]&lt;50,1,0)</f>
        <v>1</v>
      </c>
      <c r="M275">
        <f>IF(AND(Tabelle1[[#This Row],[RRP (EUR)]]&gt;50,Tabelle1[[#This Row],[RRP (EUR)]]&lt;100),1,0)</f>
        <v>0</v>
      </c>
      <c r="N275">
        <f>IF(AND(Tabelle1[[#This Row],[RRP (EUR)]]&gt;100,Tabelle1[[#This Row],[RRP (EUR)]]&lt;200),1,0)</f>
        <v>0</v>
      </c>
      <c r="O275">
        <f>IF(AND(Tabelle1[[#This Row],[RRP (EUR)]]&gt;200,Tabelle1[[#This Row],[RRP (EUR)]]&lt;300),1,0)</f>
        <v>0</v>
      </c>
      <c r="P275">
        <f>IF(Tabelle1[[#This Row],[RRP (EUR)]]&gt;300,1,0)</f>
        <v>0</v>
      </c>
      <c r="Q275" s="1">
        <f>LEN(Tabelle1[[#This Row],[Number]])-2</f>
        <v>5</v>
      </c>
    </row>
    <row r="276" spans="1:17" x14ac:dyDescent="0.45">
      <c r="A276" s="1" t="s">
        <v>670</v>
      </c>
      <c r="B276" t="s">
        <v>207</v>
      </c>
      <c r="C276" s="1" t="s">
        <v>208</v>
      </c>
      <c r="D276">
        <v>2023</v>
      </c>
      <c r="E276" t="s">
        <v>671</v>
      </c>
      <c r="F276">
        <v>4</v>
      </c>
      <c r="G276">
        <v>172</v>
      </c>
      <c r="H276" s="1">
        <v>34.99</v>
      </c>
      <c r="J276">
        <v>0</v>
      </c>
      <c r="K276">
        <v>0</v>
      </c>
      <c r="L276">
        <f>IF(Tabelle1[[#This Row],[RRP (EUR)]]&lt;50,1,0)</f>
        <v>1</v>
      </c>
      <c r="M276">
        <f>IF(AND(Tabelle1[[#This Row],[RRP (EUR)]]&gt;50,Tabelle1[[#This Row],[RRP (EUR)]]&lt;100),1,0)</f>
        <v>0</v>
      </c>
      <c r="N276">
        <f>IF(AND(Tabelle1[[#This Row],[RRP (EUR)]]&gt;100,Tabelle1[[#This Row],[RRP (EUR)]]&lt;200),1,0)</f>
        <v>0</v>
      </c>
      <c r="O276">
        <f>IF(AND(Tabelle1[[#This Row],[RRP (EUR)]]&gt;200,Tabelle1[[#This Row],[RRP (EUR)]]&lt;300),1,0)</f>
        <v>0</v>
      </c>
      <c r="P276">
        <f>IF(Tabelle1[[#This Row],[RRP (EUR)]]&gt;300,1,0)</f>
        <v>0</v>
      </c>
      <c r="Q276" s="1">
        <f>LEN(Tabelle1[[#This Row],[Number]])-2</f>
        <v>5</v>
      </c>
    </row>
    <row r="277" spans="1:17" x14ac:dyDescent="0.45">
      <c r="A277" s="1" t="s">
        <v>672</v>
      </c>
      <c r="B277" t="s">
        <v>207</v>
      </c>
      <c r="C277" s="1" t="s">
        <v>311</v>
      </c>
      <c r="D277">
        <v>2023</v>
      </c>
      <c r="E277" t="s">
        <v>673</v>
      </c>
      <c r="F277">
        <v>5</v>
      </c>
      <c r="G277">
        <v>706</v>
      </c>
      <c r="H277" s="1">
        <v>64.989999999999995</v>
      </c>
      <c r="J277">
        <v>0</v>
      </c>
      <c r="K277">
        <v>0</v>
      </c>
      <c r="L277">
        <f>IF(Tabelle1[[#This Row],[RRP (EUR)]]&lt;50,1,0)</f>
        <v>0</v>
      </c>
      <c r="M277">
        <f>IF(AND(Tabelle1[[#This Row],[RRP (EUR)]]&gt;50,Tabelle1[[#This Row],[RRP (EUR)]]&lt;100),1,0)</f>
        <v>1</v>
      </c>
      <c r="N277">
        <f>IF(AND(Tabelle1[[#This Row],[RRP (EUR)]]&gt;100,Tabelle1[[#This Row],[RRP (EUR)]]&lt;200),1,0)</f>
        <v>0</v>
      </c>
      <c r="O277">
        <f>IF(AND(Tabelle1[[#This Row],[RRP (EUR)]]&gt;200,Tabelle1[[#This Row],[RRP (EUR)]]&lt;300),1,0)</f>
        <v>0</v>
      </c>
      <c r="P277">
        <f>IF(Tabelle1[[#This Row],[RRP (EUR)]]&gt;300,1,0)</f>
        <v>0</v>
      </c>
      <c r="Q277" s="1">
        <f>LEN(Tabelle1[[#This Row],[Number]])-2</f>
        <v>5</v>
      </c>
    </row>
    <row r="278" spans="1:17" x14ac:dyDescent="0.45">
      <c r="A278" s="1" t="s">
        <v>674</v>
      </c>
      <c r="B278" t="s">
        <v>207</v>
      </c>
      <c r="C278" s="1" t="s">
        <v>208</v>
      </c>
      <c r="D278">
        <v>2023</v>
      </c>
      <c r="E278" t="s">
        <v>675</v>
      </c>
      <c r="F278">
        <v>6</v>
      </c>
      <c r="G278">
        <v>823</v>
      </c>
      <c r="H278" s="1">
        <v>89.99</v>
      </c>
      <c r="J278">
        <v>0</v>
      </c>
      <c r="K278">
        <v>0</v>
      </c>
      <c r="L278">
        <f>IF(Tabelle1[[#This Row],[RRP (EUR)]]&lt;50,1,0)</f>
        <v>0</v>
      </c>
      <c r="M278">
        <f>IF(AND(Tabelle1[[#This Row],[RRP (EUR)]]&gt;50,Tabelle1[[#This Row],[RRP (EUR)]]&lt;100),1,0)</f>
        <v>1</v>
      </c>
      <c r="N278">
        <f>IF(AND(Tabelle1[[#This Row],[RRP (EUR)]]&gt;100,Tabelle1[[#This Row],[RRP (EUR)]]&lt;200),1,0)</f>
        <v>0</v>
      </c>
      <c r="O278">
        <f>IF(AND(Tabelle1[[#This Row],[RRP (EUR)]]&gt;200,Tabelle1[[#This Row],[RRP (EUR)]]&lt;300),1,0)</f>
        <v>0</v>
      </c>
      <c r="P278">
        <f>IF(Tabelle1[[#This Row],[RRP (EUR)]]&gt;300,1,0)</f>
        <v>0</v>
      </c>
      <c r="Q278" s="1">
        <f>LEN(Tabelle1[[#This Row],[Number]])-2</f>
        <v>5</v>
      </c>
    </row>
    <row r="279" spans="1:17" x14ac:dyDescent="0.45">
      <c r="A279" s="1" t="s">
        <v>676</v>
      </c>
      <c r="B279" t="s">
        <v>207</v>
      </c>
      <c r="C279" s="1" t="s">
        <v>677</v>
      </c>
      <c r="D279">
        <v>2023</v>
      </c>
      <c r="E279" t="s">
        <v>678</v>
      </c>
      <c r="F279">
        <v>3</v>
      </c>
      <c r="G279">
        <v>144</v>
      </c>
      <c r="H279" s="1">
        <v>19.989999999999998</v>
      </c>
      <c r="J279">
        <v>0</v>
      </c>
      <c r="K279">
        <v>0</v>
      </c>
      <c r="L279">
        <f>IF(Tabelle1[[#This Row],[RRP (EUR)]]&lt;50,1,0)</f>
        <v>1</v>
      </c>
      <c r="M279">
        <f>IF(AND(Tabelle1[[#This Row],[RRP (EUR)]]&gt;50,Tabelle1[[#This Row],[RRP (EUR)]]&lt;100),1,0)</f>
        <v>0</v>
      </c>
      <c r="N279">
        <f>IF(AND(Tabelle1[[#This Row],[RRP (EUR)]]&gt;100,Tabelle1[[#This Row],[RRP (EUR)]]&lt;200),1,0)</f>
        <v>0</v>
      </c>
      <c r="O279">
        <f>IF(AND(Tabelle1[[#This Row],[RRP (EUR)]]&gt;200,Tabelle1[[#This Row],[RRP (EUR)]]&lt;300),1,0)</f>
        <v>0</v>
      </c>
      <c r="P279">
        <f>IF(Tabelle1[[#This Row],[RRP (EUR)]]&gt;300,1,0)</f>
        <v>0</v>
      </c>
      <c r="Q279" s="1">
        <f>LEN(Tabelle1[[#This Row],[Number]])-2</f>
        <v>5</v>
      </c>
    </row>
    <row r="280" spans="1:17" x14ac:dyDescent="0.45">
      <c r="A280" s="1" t="s">
        <v>679</v>
      </c>
      <c r="B280" t="s">
        <v>207</v>
      </c>
      <c r="C280" s="1" t="s">
        <v>677</v>
      </c>
      <c r="D280">
        <v>2023</v>
      </c>
      <c r="E280" t="s">
        <v>680</v>
      </c>
      <c r="F280">
        <v>3</v>
      </c>
      <c r="G280">
        <v>502</v>
      </c>
      <c r="H280" s="1">
        <v>54.99</v>
      </c>
      <c r="J280">
        <v>0</v>
      </c>
      <c r="K280">
        <v>0</v>
      </c>
      <c r="L280">
        <f>IF(Tabelle1[[#This Row],[RRP (EUR)]]&lt;50,1,0)</f>
        <v>0</v>
      </c>
      <c r="M280">
        <f>IF(AND(Tabelle1[[#This Row],[RRP (EUR)]]&gt;50,Tabelle1[[#This Row],[RRP (EUR)]]&lt;100),1,0)</f>
        <v>1</v>
      </c>
      <c r="N280">
        <f>IF(AND(Tabelle1[[#This Row],[RRP (EUR)]]&gt;100,Tabelle1[[#This Row],[RRP (EUR)]]&lt;200),1,0)</f>
        <v>0</v>
      </c>
      <c r="O280">
        <f>IF(AND(Tabelle1[[#This Row],[RRP (EUR)]]&gt;200,Tabelle1[[#This Row],[RRP (EUR)]]&lt;300),1,0)</f>
        <v>0</v>
      </c>
      <c r="P280">
        <f>IF(Tabelle1[[#This Row],[RRP (EUR)]]&gt;300,1,0)</f>
        <v>0</v>
      </c>
      <c r="Q280" s="1">
        <f>LEN(Tabelle1[[#This Row],[Number]])-2</f>
        <v>5</v>
      </c>
    </row>
    <row r="281" spans="1:17" x14ac:dyDescent="0.45">
      <c r="A281" s="1" t="s">
        <v>681</v>
      </c>
      <c r="B281" t="s">
        <v>207</v>
      </c>
      <c r="C281" s="1" t="s">
        <v>677</v>
      </c>
      <c r="D281">
        <v>2023</v>
      </c>
      <c r="E281" t="s">
        <v>682</v>
      </c>
      <c r="F281">
        <v>3</v>
      </c>
      <c r="G281">
        <v>153</v>
      </c>
      <c r="H281" s="1">
        <v>34.99</v>
      </c>
      <c r="J281">
        <v>0</v>
      </c>
      <c r="K281">
        <v>0</v>
      </c>
      <c r="L281">
        <f>IF(Tabelle1[[#This Row],[RRP (EUR)]]&lt;50,1,0)</f>
        <v>1</v>
      </c>
      <c r="M281">
        <f>IF(AND(Tabelle1[[#This Row],[RRP (EUR)]]&gt;50,Tabelle1[[#This Row],[RRP (EUR)]]&lt;100),1,0)</f>
        <v>0</v>
      </c>
      <c r="N281">
        <f>IF(AND(Tabelle1[[#This Row],[RRP (EUR)]]&gt;100,Tabelle1[[#This Row],[RRP (EUR)]]&lt;200),1,0)</f>
        <v>0</v>
      </c>
      <c r="O281">
        <f>IF(AND(Tabelle1[[#This Row],[RRP (EUR)]]&gt;200,Tabelle1[[#This Row],[RRP (EUR)]]&lt;300),1,0)</f>
        <v>0</v>
      </c>
      <c r="P281">
        <f>IF(Tabelle1[[#This Row],[RRP (EUR)]]&gt;300,1,0)</f>
        <v>0</v>
      </c>
      <c r="Q281" s="1">
        <f>LEN(Tabelle1[[#This Row],[Number]])-2</f>
        <v>5</v>
      </c>
    </row>
    <row r="282" spans="1:17" x14ac:dyDescent="0.45">
      <c r="A282" s="1" t="s">
        <v>683</v>
      </c>
      <c r="B282" t="s">
        <v>207</v>
      </c>
      <c r="C282" s="1" t="s">
        <v>666</v>
      </c>
      <c r="D282">
        <v>2023</v>
      </c>
      <c r="E282" t="s">
        <v>684</v>
      </c>
      <c r="F282">
        <v>1</v>
      </c>
      <c r="G282">
        <v>70</v>
      </c>
      <c r="H282" s="1">
        <v>9.99</v>
      </c>
      <c r="J282">
        <v>0</v>
      </c>
      <c r="K282">
        <v>0</v>
      </c>
      <c r="L282">
        <f>IF(Tabelle1[[#This Row],[RRP (EUR)]]&lt;50,1,0)</f>
        <v>1</v>
      </c>
      <c r="M282">
        <f>IF(AND(Tabelle1[[#This Row],[RRP (EUR)]]&gt;50,Tabelle1[[#This Row],[RRP (EUR)]]&lt;100),1,0)</f>
        <v>0</v>
      </c>
      <c r="N282">
        <f>IF(AND(Tabelle1[[#This Row],[RRP (EUR)]]&gt;100,Tabelle1[[#This Row],[RRP (EUR)]]&lt;200),1,0)</f>
        <v>0</v>
      </c>
      <c r="O282">
        <f>IF(AND(Tabelle1[[#This Row],[RRP (EUR)]]&gt;200,Tabelle1[[#This Row],[RRP (EUR)]]&lt;300),1,0)</f>
        <v>0</v>
      </c>
      <c r="P282">
        <f>IF(Tabelle1[[#This Row],[RRP (EUR)]]&gt;300,1,0)</f>
        <v>0</v>
      </c>
      <c r="Q282" s="1">
        <f>LEN(Tabelle1[[#This Row],[Number]])-2</f>
        <v>5</v>
      </c>
    </row>
    <row r="283" spans="1:17" x14ac:dyDescent="0.45">
      <c r="A283" s="1" t="s">
        <v>685</v>
      </c>
      <c r="B283" t="s">
        <v>207</v>
      </c>
      <c r="C283" s="1" t="s">
        <v>666</v>
      </c>
      <c r="D283">
        <v>2023</v>
      </c>
      <c r="E283" t="s">
        <v>686</v>
      </c>
      <c r="F283">
        <v>3</v>
      </c>
      <c r="G283">
        <v>182</v>
      </c>
      <c r="H283" s="1">
        <v>29.99</v>
      </c>
      <c r="J283">
        <v>0</v>
      </c>
      <c r="K283">
        <v>0</v>
      </c>
      <c r="L283">
        <f>IF(Tabelle1[[#This Row],[RRP (EUR)]]&lt;50,1,0)</f>
        <v>1</v>
      </c>
      <c r="M283">
        <f>IF(AND(Tabelle1[[#This Row],[RRP (EUR)]]&gt;50,Tabelle1[[#This Row],[RRP (EUR)]]&lt;100),1,0)</f>
        <v>0</v>
      </c>
      <c r="N283">
        <f>IF(AND(Tabelle1[[#This Row],[RRP (EUR)]]&gt;100,Tabelle1[[#This Row],[RRP (EUR)]]&lt;200),1,0)</f>
        <v>0</v>
      </c>
      <c r="O283">
        <f>IF(AND(Tabelle1[[#This Row],[RRP (EUR)]]&gt;200,Tabelle1[[#This Row],[RRP (EUR)]]&lt;300),1,0)</f>
        <v>0</v>
      </c>
      <c r="P283">
        <f>IF(Tabelle1[[#This Row],[RRP (EUR)]]&gt;300,1,0)</f>
        <v>0</v>
      </c>
      <c r="Q283" s="1">
        <f>LEN(Tabelle1[[#This Row],[Number]])-2</f>
        <v>5</v>
      </c>
    </row>
    <row r="284" spans="1:17" x14ac:dyDescent="0.45">
      <c r="A284" s="1" t="s">
        <v>687</v>
      </c>
      <c r="B284" t="s">
        <v>207</v>
      </c>
      <c r="C284" s="1" t="s">
        <v>666</v>
      </c>
      <c r="D284">
        <v>2023</v>
      </c>
      <c r="E284" t="s">
        <v>688</v>
      </c>
      <c r="F284">
        <v>4</v>
      </c>
      <c r="G284">
        <v>489</v>
      </c>
      <c r="H284" s="1">
        <v>69.989999999999995</v>
      </c>
      <c r="J284">
        <v>0</v>
      </c>
      <c r="K284">
        <v>0</v>
      </c>
      <c r="L284">
        <f>IF(Tabelle1[[#This Row],[RRP (EUR)]]&lt;50,1,0)</f>
        <v>0</v>
      </c>
      <c r="M284">
        <f>IF(AND(Tabelle1[[#This Row],[RRP (EUR)]]&gt;50,Tabelle1[[#This Row],[RRP (EUR)]]&lt;100),1,0)</f>
        <v>1</v>
      </c>
      <c r="N284">
        <f>IF(AND(Tabelle1[[#This Row],[RRP (EUR)]]&gt;100,Tabelle1[[#This Row],[RRP (EUR)]]&lt;200),1,0)</f>
        <v>0</v>
      </c>
      <c r="O284">
        <f>IF(AND(Tabelle1[[#This Row],[RRP (EUR)]]&gt;200,Tabelle1[[#This Row],[RRP (EUR)]]&lt;300),1,0)</f>
        <v>0</v>
      </c>
      <c r="P284">
        <f>IF(Tabelle1[[#This Row],[RRP (EUR)]]&gt;300,1,0)</f>
        <v>0</v>
      </c>
      <c r="Q284" s="1">
        <f>LEN(Tabelle1[[#This Row],[Number]])-2</f>
        <v>5</v>
      </c>
    </row>
    <row r="285" spans="1:17" x14ac:dyDescent="0.45">
      <c r="A285" s="1" t="s">
        <v>689</v>
      </c>
      <c r="B285" t="s">
        <v>207</v>
      </c>
      <c r="C285" s="1" t="s">
        <v>666</v>
      </c>
      <c r="D285">
        <v>2023</v>
      </c>
      <c r="E285" t="s">
        <v>690</v>
      </c>
      <c r="F285">
        <v>7</v>
      </c>
      <c r="G285">
        <v>842</v>
      </c>
      <c r="H285" s="1">
        <v>104.99</v>
      </c>
      <c r="J285">
        <v>0</v>
      </c>
      <c r="K285">
        <v>0</v>
      </c>
      <c r="L285">
        <f>IF(Tabelle1[[#This Row],[RRP (EUR)]]&lt;50,1,0)</f>
        <v>0</v>
      </c>
      <c r="M285">
        <f>IF(AND(Tabelle1[[#This Row],[RRP (EUR)]]&gt;50,Tabelle1[[#This Row],[RRP (EUR)]]&lt;100),1,0)</f>
        <v>0</v>
      </c>
      <c r="N285">
        <f>IF(AND(Tabelle1[[#This Row],[RRP (EUR)]]&gt;100,Tabelle1[[#This Row],[RRP (EUR)]]&lt;200),1,0)</f>
        <v>1</v>
      </c>
      <c r="O285">
        <f>IF(AND(Tabelle1[[#This Row],[RRP (EUR)]]&gt;200,Tabelle1[[#This Row],[RRP (EUR)]]&lt;300),1,0)</f>
        <v>0</v>
      </c>
      <c r="P285">
        <f>IF(Tabelle1[[#This Row],[RRP (EUR)]]&gt;300,1,0)</f>
        <v>0</v>
      </c>
      <c r="Q285" s="1">
        <f>LEN(Tabelle1[[#This Row],[Number]])-2</f>
        <v>5</v>
      </c>
    </row>
    <row r="286" spans="1:17" x14ac:dyDescent="0.45">
      <c r="A286" s="1" t="s">
        <v>691</v>
      </c>
      <c r="B286" t="s">
        <v>207</v>
      </c>
      <c r="C286" s="1" t="s">
        <v>652</v>
      </c>
      <c r="D286">
        <v>2023</v>
      </c>
      <c r="E286" t="s">
        <v>692</v>
      </c>
      <c r="F286">
        <v>14</v>
      </c>
      <c r="G286">
        <v>2010</v>
      </c>
      <c r="H286" s="1">
        <v>209.99</v>
      </c>
      <c r="J286">
        <v>0</v>
      </c>
      <c r="K286">
        <v>0</v>
      </c>
      <c r="L286">
        <f>IF(Tabelle1[[#This Row],[RRP (EUR)]]&lt;50,1,0)</f>
        <v>0</v>
      </c>
      <c r="M286">
        <f>IF(AND(Tabelle1[[#This Row],[RRP (EUR)]]&gt;50,Tabelle1[[#This Row],[RRP (EUR)]]&lt;100),1,0)</f>
        <v>0</v>
      </c>
      <c r="N286">
        <f>IF(AND(Tabelle1[[#This Row],[RRP (EUR)]]&gt;100,Tabelle1[[#This Row],[RRP (EUR)]]&lt;200),1,0)</f>
        <v>0</v>
      </c>
      <c r="O286">
        <f>IF(AND(Tabelle1[[#This Row],[RRP (EUR)]]&gt;200,Tabelle1[[#This Row],[RRP (EUR)]]&lt;300),1,0)</f>
        <v>1</v>
      </c>
      <c r="P286">
        <f>IF(Tabelle1[[#This Row],[RRP (EUR)]]&gt;300,1,0)</f>
        <v>0</v>
      </c>
      <c r="Q286" s="1">
        <f>LEN(Tabelle1[[#This Row],[Number]])-2</f>
        <v>5</v>
      </c>
    </row>
    <row r="287" spans="1:17" x14ac:dyDescent="0.45">
      <c r="A287" s="1" t="s">
        <v>693</v>
      </c>
      <c r="B287" t="s">
        <v>207</v>
      </c>
      <c r="C287" s="1" t="s">
        <v>220</v>
      </c>
      <c r="D287">
        <v>2023</v>
      </c>
      <c r="E287" t="s">
        <v>694</v>
      </c>
      <c r="F287">
        <v>7</v>
      </c>
      <c r="G287">
        <v>258</v>
      </c>
      <c r="H287" s="1">
        <v>26.99</v>
      </c>
      <c r="J287">
        <v>0</v>
      </c>
      <c r="K287">
        <v>0</v>
      </c>
      <c r="L287">
        <f>IF(Tabelle1[[#This Row],[RRP (EUR)]]&lt;50,1,0)</f>
        <v>1</v>
      </c>
      <c r="M287">
        <f>IF(AND(Tabelle1[[#This Row],[RRP (EUR)]]&gt;50,Tabelle1[[#This Row],[RRP (EUR)]]&lt;100),1,0)</f>
        <v>0</v>
      </c>
      <c r="N287">
        <f>IF(AND(Tabelle1[[#This Row],[RRP (EUR)]]&gt;100,Tabelle1[[#This Row],[RRP (EUR)]]&lt;200),1,0)</f>
        <v>0</v>
      </c>
      <c r="O287">
        <f>IF(AND(Tabelle1[[#This Row],[RRP (EUR)]]&gt;200,Tabelle1[[#This Row],[RRP (EUR)]]&lt;300),1,0)</f>
        <v>0</v>
      </c>
      <c r="P287">
        <f>IF(Tabelle1[[#This Row],[RRP (EUR)]]&gt;300,1,0)</f>
        <v>0</v>
      </c>
      <c r="Q287" s="1">
        <f>LEN(Tabelle1[[#This Row],[Number]])-2</f>
        <v>5</v>
      </c>
    </row>
    <row r="288" spans="1:17" x14ac:dyDescent="0.45">
      <c r="A288" s="1" t="s">
        <v>695</v>
      </c>
      <c r="B288" t="s">
        <v>207</v>
      </c>
      <c r="C288" s="1" t="s">
        <v>499</v>
      </c>
      <c r="D288">
        <v>2023</v>
      </c>
      <c r="E288" t="s">
        <v>696</v>
      </c>
      <c r="F288">
        <v>2</v>
      </c>
      <c r="G288">
        <v>58</v>
      </c>
      <c r="H288" s="1">
        <v>9.99</v>
      </c>
      <c r="J288">
        <v>0</v>
      </c>
      <c r="K288">
        <v>0</v>
      </c>
      <c r="L288">
        <f>IF(Tabelle1[[#This Row],[RRP (EUR)]]&lt;50,1,0)</f>
        <v>1</v>
      </c>
      <c r="M288">
        <f>IF(AND(Tabelle1[[#This Row],[RRP (EUR)]]&gt;50,Tabelle1[[#This Row],[RRP (EUR)]]&lt;100),1,0)</f>
        <v>0</v>
      </c>
      <c r="N288">
        <f>IF(AND(Tabelle1[[#This Row],[RRP (EUR)]]&gt;100,Tabelle1[[#This Row],[RRP (EUR)]]&lt;200),1,0)</f>
        <v>0</v>
      </c>
      <c r="O288">
        <f>IF(AND(Tabelle1[[#This Row],[RRP (EUR)]]&gt;200,Tabelle1[[#This Row],[RRP (EUR)]]&lt;300),1,0)</f>
        <v>0</v>
      </c>
      <c r="P288">
        <f>IF(Tabelle1[[#This Row],[RRP (EUR)]]&gt;300,1,0)</f>
        <v>0</v>
      </c>
      <c r="Q288" s="1">
        <f>LEN(Tabelle1[[#This Row],[Number]])-2</f>
        <v>5</v>
      </c>
    </row>
    <row r="289" spans="1:17" x14ac:dyDescent="0.45">
      <c r="A289" s="1" t="s">
        <v>697</v>
      </c>
      <c r="B289" t="s">
        <v>207</v>
      </c>
      <c r="C289" s="1" t="s">
        <v>698</v>
      </c>
      <c r="D289">
        <v>2023</v>
      </c>
      <c r="E289" t="s">
        <v>699</v>
      </c>
      <c r="F289">
        <v>1</v>
      </c>
      <c r="G289">
        <v>95</v>
      </c>
      <c r="H289" s="1">
        <v>9.99</v>
      </c>
      <c r="J289">
        <v>0</v>
      </c>
      <c r="K289">
        <v>0</v>
      </c>
      <c r="L289">
        <f>IF(Tabelle1[[#This Row],[RRP (EUR)]]&lt;50,1,0)</f>
        <v>1</v>
      </c>
      <c r="M289">
        <f>IF(AND(Tabelle1[[#This Row],[RRP (EUR)]]&gt;50,Tabelle1[[#This Row],[RRP (EUR)]]&lt;100),1,0)</f>
        <v>0</v>
      </c>
      <c r="N289">
        <f>IF(AND(Tabelle1[[#This Row],[RRP (EUR)]]&gt;100,Tabelle1[[#This Row],[RRP (EUR)]]&lt;200),1,0)</f>
        <v>0</v>
      </c>
      <c r="O289">
        <f>IF(AND(Tabelle1[[#This Row],[RRP (EUR)]]&gt;200,Tabelle1[[#This Row],[RRP (EUR)]]&lt;300),1,0)</f>
        <v>0</v>
      </c>
      <c r="P289">
        <f>IF(Tabelle1[[#This Row],[RRP (EUR)]]&gt;300,1,0)</f>
        <v>0</v>
      </c>
      <c r="Q289" s="1">
        <f>LEN(Tabelle1[[#This Row],[Number]])-2</f>
        <v>5</v>
      </c>
    </row>
    <row r="290" spans="1:17" x14ac:dyDescent="0.45">
      <c r="A290" s="1" t="s">
        <v>700</v>
      </c>
      <c r="B290" t="s">
        <v>207</v>
      </c>
      <c r="C290" s="1" t="s">
        <v>698</v>
      </c>
      <c r="D290">
        <v>2023</v>
      </c>
      <c r="E290" t="s">
        <v>701</v>
      </c>
      <c r="F290">
        <v>2</v>
      </c>
      <c r="G290">
        <v>194</v>
      </c>
      <c r="H290" s="1">
        <v>19.989999999999998</v>
      </c>
      <c r="J290">
        <v>0</v>
      </c>
      <c r="K290">
        <v>0</v>
      </c>
      <c r="L290">
        <f>IF(Tabelle1[[#This Row],[RRP (EUR)]]&lt;50,1,0)</f>
        <v>1</v>
      </c>
      <c r="M290">
        <f>IF(AND(Tabelle1[[#This Row],[RRP (EUR)]]&gt;50,Tabelle1[[#This Row],[RRP (EUR)]]&lt;100),1,0)</f>
        <v>0</v>
      </c>
      <c r="N290">
        <f>IF(AND(Tabelle1[[#This Row],[RRP (EUR)]]&gt;100,Tabelle1[[#This Row],[RRP (EUR)]]&lt;200),1,0)</f>
        <v>0</v>
      </c>
      <c r="O290">
        <f>IF(AND(Tabelle1[[#This Row],[RRP (EUR)]]&gt;200,Tabelle1[[#This Row],[RRP (EUR)]]&lt;300),1,0)</f>
        <v>0</v>
      </c>
      <c r="P290">
        <f>IF(Tabelle1[[#This Row],[RRP (EUR)]]&gt;300,1,0)</f>
        <v>0</v>
      </c>
      <c r="Q290" s="1">
        <f>LEN(Tabelle1[[#This Row],[Number]])-2</f>
        <v>5</v>
      </c>
    </row>
    <row r="291" spans="1:17" x14ac:dyDescent="0.45">
      <c r="A291" s="1" t="s">
        <v>702</v>
      </c>
      <c r="B291" t="s">
        <v>207</v>
      </c>
      <c r="C291" s="1" t="s">
        <v>698</v>
      </c>
      <c r="D291">
        <v>2023</v>
      </c>
      <c r="E291" t="s">
        <v>703</v>
      </c>
      <c r="F291">
        <v>2</v>
      </c>
      <c r="G291">
        <v>148</v>
      </c>
      <c r="H291" s="1">
        <v>19.989999999999998</v>
      </c>
      <c r="J291">
        <v>0</v>
      </c>
      <c r="K291">
        <v>0</v>
      </c>
      <c r="L291">
        <f>IF(Tabelle1[[#This Row],[RRP (EUR)]]&lt;50,1,0)</f>
        <v>1</v>
      </c>
      <c r="M291">
        <f>IF(AND(Tabelle1[[#This Row],[RRP (EUR)]]&gt;50,Tabelle1[[#This Row],[RRP (EUR)]]&lt;100),1,0)</f>
        <v>0</v>
      </c>
      <c r="N291">
        <f>IF(AND(Tabelle1[[#This Row],[RRP (EUR)]]&gt;100,Tabelle1[[#This Row],[RRP (EUR)]]&lt;200),1,0)</f>
        <v>0</v>
      </c>
      <c r="O291">
        <f>IF(AND(Tabelle1[[#This Row],[RRP (EUR)]]&gt;200,Tabelle1[[#This Row],[RRP (EUR)]]&lt;300),1,0)</f>
        <v>0</v>
      </c>
      <c r="P291">
        <f>IF(Tabelle1[[#This Row],[RRP (EUR)]]&gt;300,1,0)</f>
        <v>0</v>
      </c>
      <c r="Q291" s="1">
        <f>LEN(Tabelle1[[#This Row],[Number]])-2</f>
        <v>5</v>
      </c>
    </row>
    <row r="292" spans="1:17" x14ac:dyDescent="0.45">
      <c r="A292" s="1" t="s">
        <v>704</v>
      </c>
      <c r="B292" t="s">
        <v>207</v>
      </c>
      <c r="C292" s="1" t="s">
        <v>698</v>
      </c>
      <c r="D292">
        <v>2023</v>
      </c>
      <c r="E292" t="s">
        <v>83</v>
      </c>
      <c r="F292">
        <v>3</v>
      </c>
      <c r="G292">
        <v>261</v>
      </c>
      <c r="H292" s="1">
        <v>34.99</v>
      </c>
      <c r="J292">
        <v>0</v>
      </c>
      <c r="K292">
        <v>0</v>
      </c>
      <c r="L292">
        <f>IF(Tabelle1[[#This Row],[RRP (EUR)]]&lt;50,1,0)</f>
        <v>1</v>
      </c>
      <c r="M292">
        <f>IF(AND(Tabelle1[[#This Row],[RRP (EUR)]]&gt;50,Tabelle1[[#This Row],[RRP (EUR)]]&lt;100),1,0)</f>
        <v>0</v>
      </c>
      <c r="N292">
        <f>IF(AND(Tabelle1[[#This Row],[RRP (EUR)]]&gt;100,Tabelle1[[#This Row],[RRP (EUR)]]&lt;200),1,0)</f>
        <v>0</v>
      </c>
      <c r="O292">
        <f>IF(AND(Tabelle1[[#This Row],[RRP (EUR)]]&gt;200,Tabelle1[[#This Row],[RRP (EUR)]]&lt;300),1,0)</f>
        <v>0</v>
      </c>
      <c r="P292">
        <f>IF(Tabelle1[[#This Row],[RRP (EUR)]]&gt;300,1,0)</f>
        <v>0</v>
      </c>
      <c r="Q292" s="1">
        <f>LEN(Tabelle1[[#This Row],[Number]])-2</f>
        <v>5</v>
      </c>
    </row>
    <row r="293" spans="1:17" x14ac:dyDescent="0.45">
      <c r="A293" s="1" t="s">
        <v>705</v>
      </c>
      <c r="B293" t="s">
        <v>207</v>
      </c>
      <c r="C293" s="1" t="s">
        <v>698</v>
      </c>
      <c r="D293">
        <v>2023</v>
      </c>
      <c r="E293" t="s">
        <v>706</v>
      </c>
      <c r="F293">
        <v>2</v>
      </c>
      <c r="G293">
        <v>252</v>
      </c>
      <c r="H293" s="1">
        <v>29.99</v>
      </c>
      <c r="J293">
        <v>0</v>
      </c>
      <c r="K293">
        <v>0</v>
      </c>
      <c r="L293">
        <f>IF(Tabelle1[[#This Row],[RRP (EUR)]]&lt;50,1,0)</f>
        <v>1</v>
      </c>
      <c r="M293">
        <f>IF(AND(Tabelle1[[#This Row],[RRP (EUR)]]&gt;50,Tabelle1[[#This Row],[RRP (EUR)]]&lt;100),1,0)</f>
        <v>0</v>
      </c>
      <c r="N293">
        <f>IF(AND(Tabelle1[[#This Row],[RRP (EUR)]]&gt;100,Tabelle1[[#This Row],[RRP (EUR)]]&lt;200),1,0)</f>
        <v>0</v>
      </c>
      <c r="O293">
        <f>IF(AND(Tabelle1[[#This Row],[RRP (EUR)]]&gt;200,Tabelle1[[#This Row],[RRP (EUR)]]&lt;300),1,0)</f>
        <v>0</v>
      </c>
      <c r="P293">
        <f>IF(Tabelle1[[#This Row],[RRP (EUR)]]&gt;300,1,0)</f>
        <v>0</v>
      </c>
      <c r="Q293" s="1">
        <f>LEN(Tabelle1[[#This Row],[Number]])-2</f>
        <v>5</v>
      </c>
    </row>
    <row r="294" spans="1:17" x14ac:dyDescent="0.45">
      <c r="A294" s="1" t="s">
        <v>707</v>
      </c>
      <c r="B294" t="s">
        <v>207</v>
      </c>
      <c r="C294" s="1" t="s">
        <v>698</v>
      </c>
      <c r="D294">
        <v>2023</v>
      </c>
      <c r="E294" t="s">
        <v>708</v>
      </c>
      <c r="F294">
        <v>4</v>
      </c>
      <c r="G294">
        <v>344</v>
      </c>
      <c r="H294" s="1">
        <v>44.99</v>
      </c>
      <c r="J294">
        <v>0</v>
      </c>
      <c r="K294">
        <v>0</v>
      </c>
      <c r="L294">
        <f>IF(Tabelle1[[#This Row],[RRP (EUR)]]&lt;50,1,0)</f>
        <v>1</v>
      </c>
      <c r="M294">
        <f>IF(AND(Tabelle1[[#This Row],[RRP (EUR)]]&gt;50,Tabelle1[[#This Row],[RRP (EUR)]]&lt;100),1,0)</f>
        <v>0</v>
      </c>
      <c r="N294">
        <f>IF(AND(Tabelle1[[#This Row],[RRP (EUR)]]&gt;100,Tabelle1[[#This Row],[RRP (EUR)]]&lt;200),1,0)</f>
        <v>0</v>
      </c>
      <c r="O294">
        <f>IF(AND(Tabelle1[[#This Row],[RRP (EUR)]]&gt;200,Tabelle1[[#This Row],[RRP (EUR)]]&lt;300),1,0)</f>
        <v>0</v>
      </c>
      <c r="P294">
        <f>IF(Tabelle1[[#This Row],[RRP (EUR)]]&gt;300,1,0)</f>
        <v>0</v>
      </c>
      <c r="Q294" s="1">
        <f>LEN(Tabelle1[[#This Row],[Number]])-2</f>
        <v>5</v>
      </c>
    </row>
    <row r="295" spans="1:17" x14ac:dyDescent="0.45">
      <c r="A295" s="1" t="s">
        <v>709</v>
      </c>
      <c r="B295" t="s">
        <v>207</v>
      </c>
      <c r="C295" s="1" t="s">
        <v>698</v>
      </c>
      <c r="D295">
        <v>2023</v>
      </c>
      <c r="E295" t="s">
        <v>710</v>
      </c>
      <c r="F295">
        <v>4</v>
      </c>
      <c r="G295">
        <v>507</v>
      </c>
      <c r="H295" s="1">
        <v>49.99</v>
      </c>
      <c r="J295">
        <v>0</v>
      </c>
      <c r="K295">
        <v>0</v>
      </c>
      <c r="L295">
        <f>IF(Tabelle1[[#This Row],[RRP (EUR)]]&lt;50,1,0)</f>
        <v>1</v>
      </c>
      <c r="M295">
        <f>IF(AND(Tabelle1[[#This Row],[RRP (EUR)]]&gt;50,Tabelle1[[#This Row],[RRP (EUR)]]&lt;100),1,0)</f>
        <v>0</v>
      </c>
      <c r="N295">
        <f>IF(AND(Tabelle1[[#This Row],[RRP (EUR)]]&gt;100,Tabelle1[[#This Row],[RRP (EUR)]]&lt;200),1,0)</f>
        <v>0</v>
      </c>
      <c r="O295">
        <f>IF(AND(Tabelle1[[#This Row],[RRP (EUR)]]&gt;200,Tabelle1[[#This Row],[RRP (EUR)]]&lt;300),1,0)</f>
        <v>0</v>
      </c>
      <c r="P295">
        <f>IF(Tabelle1[[#This Row],[RRP (EUR)]]&gt;300,1,0)</f>
        <v>0</v>
      </c>
      <c r="Q295" s="1">
        <f>LEN(Tabelle1[[#This Row],[Number]])-2</f>
        <v>5</v>
      </c>
    </row>
    <row r="296" spans="1:17" x14ac:dyDescent="0.45">
      <c r="A296" s="1" t="s">
        <v>711</v>
      </c>
      <c r="B296" t="s">
        <v>207</v>
      </c>
      <c r="C296" s="1" t="s">
        <v>698</v>
      </c>
      <c r="D296">
        <v>2023</v>
      </c>
      <c r="E296" t="s">
        <v>712</v>
      </c>
      <c r="F296">
        <v>1</v>
      </c>
      <c r="G296">
        <v>86</v>
      </c>
      <c r="H296" s="1">
        <v>9.99</v>
      </c>
      <c r="J296">
        <v>0</v>
      </c>
      <c r="K296">
        <v>0</v>
      </c>
      <c r="L296">
        <f>IF(Tabelle1[[#This Row],[RRP (EUR)]]&lt;50,1,0)</f>
        <v>1</v>
      </c>
      <c r="M296">
        <f>IF(AND(Tabelle1[[#This Row],[RRP (EUR)]]&gt;50,Tabelle1[[#This Row],[RRP (EUR)]]&lt;100),1,0)</f>
        <v>0</v>
      </c>
      <c r="N296">
        <f>IF(AND(Tabelle1[[#This Row],[RRP (EUR)]]&gt;100,Tabelle1[[#This Row],[RRP (EUR)]]&lt;200),1,0)</f>
        <v>0</v>
      </c>
      <c r="O296">
        <f>IF(AND(Tabelle1[[#This Row],[RRP (EUR)]]&gt;200,Tabelle1[[#This Row],[RRP (EUR)]]&lt;300),1,0)</f>
        <v>0</v>
      </c>
      <c r="P296">
        <f>IF(Tabelle1[[#This Row],[RRP (EUR)]]&gt;300,1,0)</f>
        <v>0</v>
      </c>
      <c r="Q296" s="1">
        <f>LEN(Tabelle1[[#This Row],[Number]])-2</f>
        <v>5</v>
      </c>
    </row>
    <row r="297" spans="1:17" x14ac:dyDescent="0.45">
      <c r="A297" s="1" t="s">
        <v>713</v>
      </c>
      <c r="B297" t="s">
        <v>207</v>
      </c>
      <c r="C297" s="1" t="s">
        <v>714</v>
      </c>
      <c r="D297">
        <v>2023</v>
      </c>
      <c r="E297" t="s">
        <v>715</v>
      </c>
      <c r="F297">
        <v>4</v>
      </c>
      <c r="G297">
        <v>235</v>
      </c>
      <c r="H297" s="1">
        <v>49.99</v>
      </c>
      <c r="J297">
        <v>0</v>
      </c>
      <c r="K297">
        <v>0</v>
      </c>
      <c r="L297">
        <f>IF(Tabelle1[[#This Row],[RRP (EUR)]]&lt;50,1,0)</f>
        <v>1</v>
      </c>
      <c r="M297">
        <f>IF(AND(Tabelle1[[#This Row],[RRP (EUR)]]&gt;50,Tabelle1[[#This Row],[RRP (EUR)]]&lt;100),1,0)</f>
        <v>0</v>
      </c>
      <c r="N297">
        <f>IF(AND(Tabelle1[[#This Row],[RRP (EUR)]]&gt;100,Tabelle1[[#This Row],[RRP (EUR)]]&lt;200),1,0)</f>
        <v>0</v>
      </c>
      <c r="O297">
        <f>IF(AND(Tabelle1[[#This Row],[RRP (EUR)]]&gt;200,Tabelle1[[#This Row],[RRP (EUR)]]&lt;300),1,0)</f>
        <v>0</v>
      </c>
      <c r="P297">
        <f>IF(Tabelle1[[#This Row],[RRP (EUR)]]&gt;300,1,0)</f>
        <v>0</v>
      </c>
      <c r="Q297" s="1">
        <f>LEN(Tabelle1[[#This Row],[Number]])-2</f>
        <v>5</v>
      </c>
    </row>
    <row r="298" spans="1:17" x14ac:dyDescent="0.45">
      <c r="A298" s="1" t="s">
        <v>716</v>
      </c>
      <c r="B298" t="s">
        <v>207</v>
      </c>
      <c r="C298" s="1" t="s">
        <v>208</v>
      </c>
      <c r="D298">
        <v>2023</v>
      </c>
      <c r="E298" t="s">
        <v>717</v>
      </c>
      <c r="F298">
        <v>2</v>
      </c>
      <c r="G298">
        <v>59</v>
      </c>
      <c r="H298" s="1">
        <v>9.99</v>
      </c>
      <c r="J298">
        <v>0</v>
      </c>
      <c r="K298">
        <v>0</v>
      </c>
      <c r="L298">
        <f>IF(Tabelle1[[#This Row],[RRP (EUR)]]&lt;50,1,0)</f>
        <v>1</v>
      </c>
      <c r="M298">
        <f>IF(AND(Tabelle1[[#This Row],[RRP (EUR)]]&gt;50,Tabelle1[[#This Row],[RRP (EUR)]]&lt;100),1,0)</f>
        <v>0</v>
      </c>
      <c r="N298">
        <f>IF(AND(Tabelle1[[#This Row],[RRP (EUR)]]&gt;100,Tabelle1[[#This Row],[RRP (EUR)]]&lt;200),1,0)</f>
        <v>0</v>
      </c>
      <c r="O298">
        <f>IF(AND(Tabelle1[[#This Row],[RRP (EUR)]]&gt;200,Tabelle1[[#This Row],[RRP (EUR)]]&lt;300),1,0)</f>
        <v>0</v>
      </c>
      <c r="P298">
        <f>IF(Tabelle1[[#This Row],[RRP (EUR)]]&gt;300,1,0)</f>
        <v>0</v>
      </c>
      <c r="Q298" s="1">
        <f>LEN(Tabelle1[[#This Row],[Number]])-2</f>
        <v>5</v>
      </c>
    </row>
    <row r="299" spans="1:17" x14ac:dyDescent="0.45">
      <c r="A299" s="1" t="s">
        <v>718</v>
      </c>
      <c r="B299" t="s">
        <v>207</v>
      </c>
      <c r="C299" s="1" t="s">
        <v>677</v>
      </c>
      <c r="D299">
        <v>2023</v>
      </c>
      <c r="E299" t="s">
        <v>719</v>
      </c>
      <c r="F299">
        <v>1</v>
      </c>
      <c r="G299">
        <v>97</v>
      </c>
      <c r="H299" s="1">
        <v>9.99</v>
      </c>
      <c r="J299">
        <v>0</v>
      </c>
      <c r="K299">
        <v>0</v>
      </c>
      <c r="L299">
        <f>IF(Tabelle1[[#This Row],[RRP (EUR)]]&lt;50,1,0)</f>
        <v>1</v>
      </c>
      <c r="M299">
        <f>IF(AND(Tabelle1[[#This Row],[RRP (EUR)]]&gt;50,Tabelle1[[#This Row],[RRP (EUR)]]&lt;100),1,0)</f>
        <v>0</v>
      </c>
      <c r="N299">
        <f>IF(AND(Tabelle1[[#This Row],[RRP (EUR)]]&gt;100,Tabelle1[[#This Row],[RRP (EUR)]]&lt;200),1,0)</f>
        <v>0</v>
      </c>
      <c r="O299">
        <f>IF(AND(Tabelle1[[#This Row],[RRP (EUR)]]&gt;200,Tabelle1[[#This Row],[RRP (EUR)]]&lt;300),1,0)</f>
        <v>0</v>
      </c>
      <c r="P299">
        <f>IF(Tabelle1[[#This Row],[RRP (EUR)]]&gt;300,1,0)</f>
        <v>0</v>
      </c>
      <c r="Q299" s="1">
        <f>LEN(Tabelle1[[#This Row],[Number]])-2</f>
        <v>5</v>
      </c>
    </row>
    <row r="300" spans="1:17" x14ac:dyDescent="0.45">
      <c r="A300" s="1" t="s">
        <v>720</v>
      </c>
      <c r="B300" t="s">
        <v>207</v>
      </c>
      <c r="C300" s="1" t="s">
        <v>211</v>
      </c>
      <c r="D300">
        <v>2023</v>
      </c>
      <c r="E300" t="s">
        <v>721</v>
      </c>
      <c r="F300">
        <v>1</v>
      </c>
      <c r="G300">
        <v>90</v>
      </c>
      <c r="H300" s="1">
        <v>9.99</v>
      </c>
      <c r="J300">
        <v>0</v>
      </c>
      <c r="K300">
        <v>0</v>
      </c>
      <c r="L300">
        <f>IF(Tabelle1[[#This Row],[RRP (EUR)]]&lt;50,1,0)</f>
        <v>1</v>
      </c>
      <c r="M300">
        <f>IF(AND(Tabelle1[[#This Row],[RRP (EUR)]]&gt;50,Tabelle1[[#This Row],[RRP (EUR)]]&lt;100),1,0)</f>
        <v>0</v>
      </c>
      <c r="N300">
        <f>IF(AND(Tabelle1[[#This Row],[RRP (EUR)]]&gt;100,Tabelle1[[#This Row],[RRP (EUR)]]&lt;200),1,0)</f>
        <v>0</v>
      </c>
      <c r="O300">
        <f>IF(AND(Tabelle1[[#This Row],[RRP (EUR)]]&gt;200,Tabelle1[[#This Row],[RRP (EUR)]]&lt;300),1,0)</f>
        <v>0</v>
      </c>
      <c r="P300">
        <f>IF(Tabelle1[[#This Row],[RRP (EUR)]]&gt;300,1,0)</f>
        <v>0</v>
      </c>
      <c r="Q300" s="1">
        <f>LEN(Tabelle1[[#This Row],[Number]])-2</f>
        <v>5</v>
      </c>
    </row>
    <row r="301" spans="1:17" x14ac:dyDescent="0.45">
      <c r="A301" s="1" t="s">
        <v>722</v>
      </c>
      <c r="B301" t="s">
        <v>207</v>
      </c>
      <c r="C301" s="1" t="s">
        <v>214</v>
      </c>
      <c r="D301">
        <v>2023</v>
      </c>
      <c r="E301" t="s">
        <v>723</v>
      </c>
      <c r="F301">
        <v>3</v>
      </c>
      <c r="G301">
        <v>362</v>
      </c>
      <c r="H301" s="1">
        <v>29.99</v>
      </c>
      <c r="J301">
        <v>0</v>
      </c>
      <c r="K301">
        <v>0</v>
      </c>
      <c r="L301">
        <f>IF(Tabelle1[[#This Row],[RRP (EUR)]]&lt;50,1,0)</f>
        <v>1</v>
      </c>
      <c r="M301">
        <f>IF(AND(Tabelle1[[#This Row],[RRP (EUR)]]&gt;50,Tabelle1[[#This Row],[RRP (EUR)]]&lt;100),1,0)</f>
        <v>0</v>
      </c>
      <c r="N301">
        <f>IF(AND(Tabelle1[[#This Row],[RRP (EUR)]]&gt;100,Tabelle1[[#This Row],[RRP (EUR)]]&lt;200),1,0)</f>
        <v>0</v>
      </c>
      <c r="O301">
        <f>IF(AND(Tabelle1[[#This Row],[RRP (EUR)]]&gt;200,Tabelle1[[#This Row],[RRP (EUR)]]&lt;300),1,0)</f>
        <v>0</v>
      </c>
      <c r="P301">
        <f>IF(Tabelle1[[#This Row],[RRP (EUR)]]&gt;300,1,0)</f>
        <v>0</v>
      </c>
      <c r="Q301" s="1">
        <f>LEN(Tabelle1[[#This Row],[Number]])-2</f>
        <v>5</v>
      </c>
    </row>
    <row r="302" spans="1:17" x14ac:dyDescent="0.45">
      <c r="A302" s="1" t="s">
        <v>724</v>
      </c>
      <c r="B302" t="s">
        <v>207</v>
      </c>
      <c r="C302" s="1" t="s">
        <v>214</v>
      </c>
      <c r="D302">
        <v>2023</v>
      </c>
      <c r="E302" t="s">
        <v>725</v>
      </c>
      <c r="F302">
        <v>2</v>
      </c>
      <c r="G302">
        <v>359</v>
      </c>
      <c r="H302" s="1">
        <v>29.99</v>
      </c>
      <c r="J302">
        <v>0</v>
      </c>
      <c r="K302">
        <v>0</v>
      </c>
      <c r="L302">
        <f>IF(Tabelle1[[#This Row],[RRP (EUR)]]&lt;50,1,0)</f>
        <v>1</v>
      </c>
      <c r="M302">
        <f>IF(AND(Tabelle1[[#This Row],[RRP (EUR)]]&gt;50,Tabelle1[[#This Row],[RRP (EUR)]]&lt;100),1,0)</f>
        <v>0</v>
      </c>
      <c r="N302">
        <f>IF(AND(Tabelle1[[#This Row],[RRP (EUR)]]&gt;100,Tabelle1[[#This Row],[RRP (EUR)]]&lt;200),1,0)</f>
        <v>0</v>
      </c>
      <c r="O302">
        <f>IF(AND(Tabelle1[[#This Row],[RRP (EUR)]]&gt;200,Tabelle1[[#This Row],[RRP (EUR)]]&lt;300),1,0)</f>
        <v>0</v>
      </c>
      <c r="P302">
        <f>IF(Tabelle1[[#This Row],[RRP (EUR)]]&gt;300,1,0)</f>
        <v>0</v>
      </c>
      <c r="Q302" s="1">
        <f>LEN(Tabelle1[[#This Row],[Number]])-2</f>
        <v>5</v>
      </c>
    </row>
    <row r="303" spans="1:17" x14ac:dyDescent="0.45">
      <c r="A303" s="1" t="s">
        <v>726</v>
      </c>
      <c r="B303" t="s">
        <v>207</v>
      </c>
      <c r="C303" s="1" t="s">
        <v>214</v>
      </c>
      <c r="D303">
        <v>2023</v>
      </c>
      <c r="E303" t="s">
        <v>727</v>
      </c>
      <c r="F303">
        <v>2</v>
      </c>
      <c r="G303">
        <v>301</v>
      </c>
      <c r="H303" s="1">
        <v>29.99</v>
      </c>
      <c r="J303">
        <v>0</v>
      </c>
      <c r="K303">
        <v>0</v>
      </c>
      <c r="L303">
        <f>IF(Tabelle1[[#This Row],[RRP (EUR)]]&lt;50,1,0)</f>
        <v>1</v>
      </c>
      <c r="M303">
        <f>IF(AND(Tabelle1[[#This Row],[RRP (EUR)]]&gt;50,Tabelle1[[#This Row],[RRP (EUR)]]&lt;100),1,0)</f>
        <v>0</v>
      </c>
      <c r="N303">
        <f>IF(AND(Tabelle1[[#This Row],[RRP (EUR)]]&gt;100,Tabelle1[[#This Row],[RRP (EUR)]]&lt;200),1,0)</f>
        <v>0</v>
      </c>
      <c r="O303">
        <f>IF(AND(Tabelle1[[#This Row],[RRP (EUR)]]&gt;200,Tabelle1[[#This Row],[RRP (EUR)]]&lt;300),1,0)</f>
        <v>0</v>
      </c>
      <c r="P303">
        <f>IF(Tabelle1[[#This Row],[RRP (EUR)]]&gt;300,1,0)</f>
        <v>0</v>
      </c>
      <c r="Q303" s="1">
        <f>LEN(Tabelle1[[#This Row],[Number]])-2</f>
        <v>5</v>
      </c>
    </row>
    <row r="304" spans="1:17" x14ac:dyDescent="0.45">
      <c r="A304" s="1" t="s">
        <v>728</v>
      </c>
      <c r="B304" t="s">
        <v>207</v>
      </c>
      <c r="C304" s="1" t="s">
        <v>652</v>
      </c>
      <c r="D304">
        <v>2023</v>
      </c>
      <c r="E304" t="s">
        <v>729</v>
      </c>
      <c r="F304">
        <v>3</v>
      </c>
      <c r="G304">
        <v>462</v>
      </c>
      <c r="H304" s="1">
        <v>52.99</v>
      </c>
      <c r="J304">
        <v>0</v>
      </c>
      <c r="K304">
        <v>0</v>
      </c>
      <c r="L304">
        <f>IF(Tabelle1[[#This Row],[RRP (EUR)]]&lt;50,1,0)</f>
        <v>0</v>
      </c>
      <c r="M304">
        <f>IF(AND(Tabelle1[[#This Row],[RRP (EUR)]]&gt;50,Tabelle1[[#This Row],[RRP (EUR)]]&lt;100),1,0)</f>
        <v>1</v>
      </c>
      <c r="N304">
        <f>IF(AND(Tabelle1[[#This Row],[RRP (EUR)]]&gt;100,Tabelle1[[#This Row],[RRP (EUR)]]&lt;200),1,0)</f>
        <v>0</v>
      </c>
      <c r="O304">
        <f>IF(AND(Tabelle1[[#This Row],[RRP (EUR)]]&gt;200,Tabelle1[[#This Row],[RRP (EUR)]]&lt;300),1,0)</f>
        <v>0</v>
      </c>
      <c r="P304">
        <f>IF(Tabelle1[[#This Row],[RRP (EUR)]]&gt;300,1,0)</f>
        <v>0</v>
      </c>
      <c r="Q304" s="1">
        <f>LEN(Tabelle1[[#This Row],[Number]])-2</f>
        <v>5</v>
      </c>
    </row>
    <row r="305" spans="1:17" x14ac:dyDescent="0.45">
      <c r="A305" s="1" t="s">
        <v>730</v>
      </c>
      <c r="B305" t="s">
        <v>731</v>
      </c>
      <c r="C305" s="1" t="s">
        <v>732</v>
      </c>
      <c r="D305">
        <v>2023</v>
      </c>
      <c r="E305" t="s">
        <v>733</v>
      </c>
      <c r="G305">
        <v>0</v>
      </c>
      <c r="J305">
        <v>0</v>
      </c>
      <c r="K305">
        <v>0</v>
      </c>
      <c r="L305">
        <f>IF(Tabelle1[[#This Row],[RRP (EUR)]]&lt;50,1,0)</f>
        <v>1</v>
      </c>
      <c r="M305">
        <f>IF(AND(Tabelle1[[#This Row],[RRP (EUR)]]&gt;50,Tabelle1[[#This Row],[RRP (EUR)]]&lt;100),1,0)</f>
        <v>0</v>
      </c>
      <c r="N305">
        <f>IF(AND(Tabelle1[[#This Row],[RRP (EUR)]]&gt;100,Tabelle1[[#This Row],[RRP (EUR)]]&lt;200),1,0)</f>
        <v>0</v>
      </c>
      <c r="O305">
        <f>IF(AND(Tabelle1[[#This Row],[RRP (EUR)]]&gt;200,Tabelle1[[#This Row],[RRP (EUR)]]&lt;300),1,0)</f>
        <v>0</v>
      </c>
      <c r="P305">
        <f>IF(Tabelle1[[#This Row],[RRP (EUR)]]&gt;300,1,0)</f>
        <v>0</v>
      </c>
      <c r="Q305" s="1">
        <f>LEN(Tabelle1[[#This Row],[Number]])-2</f>
        <v>5</v>
      </c>
    </row>
    <row r="306" spans="1:17" x14ac:dyDescent="0.45">
      <c r="A306" s="1" t="s">
        <v>734</v>
      </c>
      <c r="B306" t="s">
        <v>731</v>
      </c>
      <c r="C306" s="1" t="s">
        <v>735</v>
      </c>
      <c r="D306">
        <v>2023</v>
      </c>
      <c r="E306" t="s">
        <v>736</v>
      </c>
      <c r="J306">
        <v>0</v>
      </c>
      <c r="K306">
        <v>0</v>
      </c>
      <c r="L306">
        <f>IF(Tabelle1[[#This Row],[RRP (EUR)]]&lt;50,1,0)</f>
        <v>1</v>
      </c>
      <c r="M306">
        <f>IF(AND(Tabelle1[[#This Row],[RRP (EUR)]]&gt;50,Tabelle1[[#This Row],[RRP (EUR)]]&lt;100),1,0)</f>
        <v>0</v>
      </c>
      <c r="N306">
        <f>IF(AND(Tabelle1[[#This Row],[RRP (EUR)]]&gt;100,Tabelle1[[#This Row],[RRP (EUR)]]&lt;200),1,0)</f>
        <v>0</v>
      </c>
      <c r="O306">
        <f>IF(AND(Tabelle1[[#This Row],[RRP (EUR)]]&gt;200,Tabelle1[[#This Row],[RRP (EUR)]]&lt;300),1,0)</f>
        <v>0</v>
      </c>
      <c r="P306">
        <f>IF(Tabelle1[[#This Row],[RRP (EUR)]]&gt;300,1,0)</f>
        <v>0</v>
      </c>
      <c r="Q306" s="1">
        <f>LEN(Tabelle1[[#This Row],[Number]])-2</f>
        <v>5</v>
      </c>
    </row>
    <row r="307" spans="1:17" x14ac:dyDescent="0.45">
      <c r="A307" s="1" t="s">
        <v>737</v>
      </c>
      <c r="B307" t="s">
        <v>731</v>
      </c>
      <c r="C307" s="1" t="s">
        <v>738</v>
      </c>
      <c r="D307">
        <v>2023</v>
      </c>
      <c r="E307" t="s">
        <v>739</v>
      </c>
      <c r="G307">
        <v>0</v>
      </c>
      <c r="J307">
        <v>0</v>
      </c>
      <c r="K307">
        <v>0</v>
      </c>
      <c r="L307">
        <f>IF(Tabelle1[[#This Row],[RRP (EUR)]]&lt;50,1,0)</f>
        <v>1</v>
      </c>
      <c r="M307">
        <f>IF(AND(Tabelle1[[#This Row],[RRP (EUR)]]&gt;50,Tabelle1[[#This Row],[RRP (EUR)]]&lt;100),1,0)</f>
        <v>0</v>
      </c>
      <c r="N307">
        <f>IF(AND(Tabelle1[[#This Row],[RRP (EUR)]]&gt;100,Tabelle1[[#This Row],[RRP (EUR)]]&lt;200),1,0)</f>
        <v>0</v>
      </c>
      <c r="O307">
        <f>IF(AND(Tabelle1[[#This Row],[RRP (EUR)]]&gt;200,Tabelle1[[#This Row],[RRP (EUR)]]&lt;300),1,0)</f>
        <v>0</v>
      </c>
      <c r="P307">
        <f>IF(Tabelle1[[#This Row],[RRP (EUR)]]&gt;300,1,0)</f>
        <v>0</v>
      </c>
      <c r="Q307" s="1">
        <f>LEN(Tabelle1[[#This Row],[Number]])-2</f>
        <v>5</v>
      </c>
    </row>
    <row r="308" spans="1:17" x14ac:dyDescent="0.45">
      <c r="A308" s="1" t="s">
        <v>740</v>
      </c>
      <c r="B308" t="s">
        <v>207</v>
      </c>
      <c r="C308" s="1" t="s">
        <v>741</v>
      </c>
      <c r="D308">
        <v>2023</v>
      </c>
      <c r="E308" t="s">
        <v>742</v>
      </c>
      <c r="G308">
        <v>356</v>
      </c>
      <c r="J308">
        <v>0</v>
      </c>
      <c r="K308">
        <v>0</v>
      </c>
      <c r="L308">
        <f>IF(Tabelle1[[#This Row],[RRP (EUR)]]&lt;50,1,0)</f>
        <v>1</v>
      </c>
      <c r="M308">
        <f>IF(AND(Tabelle1[[#This Row],[RRP (EUR)]]&gt;50,Tabelle1[[#This Row],[RRP (EUR)]]&lt;100),1,0)</f>
        <v>0</v>
      </c>
      <c r="N308">
        <f>IF(AND(Tabelle1[[#This Row],[RRP (EUR)]]&gt;100,Tabelle1[[#This Row],[RRP (EUR)]]&lt;200),1,0)</f>
        <v>0</v>
      </c>
      <c r="O308">
        <f>IF(AND(Tabelle1[[#This Row],[RRP (EUR)]]&gt;200,Tabelle1[[#This Row],[RRP (EUR)]]&lt;300),1,0)</f>
        <v>0</v>
      </c>
      <c r="P308">
        <f>IF(Tabelle1[[#This Row],[RRP (EUR)]]&gt;300,1,0)</f>
        <v>0</v>
      </c>
      <c r="Q308" s="1">
        <f>LEN(Tabelle1[[#This Row],[Number]])-2</f>
        <v>5</v>
      </c>
    </row>
    <row r="309" spans="1:17" x14ac:dyDescent="0.45">
      <c r="A309" s="1" t="s">
        <v>743</v>
      </c>
      <c r="B309" t="s">
        <v>111</v>
      </c>
      <c r="C309" s="1" t="s">
        <v>741</v>
      </c>
      <c r="D309">
        <v>2023</v>
      </c>
      <c r="E309" t="s">
        <v>744</v>
      </c>
      <c r="G309">
        <v>334</v>
      </c>
      <c r="J309">
        <v>0</v>
      </c>
      <c r="K309">
        <v>0</v>
      </c>
      <c r="L309">
        <f>IF(Tabelle1[[#This Row],[RRP (EUR)]]&lt;50,1,0)</f>
        <v>1</v>
      </c>
      <c r="M309">
        <f>IF(AND(Tabelle1[[#This Row],[RRP (EUR)]]&gt;50,Tabelle1[[#This Row],[RRP (EUR)]]&lt;100),1,0)</f>
        <v>0</v>
      </c>
      <c r="N309">
        <f>IF(AND(Tabelle1[[#This Row],[RRP (EUR)]]&gt;100,Tabelle1[[#This Row],[RRP (EUR)]]&lt;200),1,0)</f>
        <v>0</v>
      </c>
      <c r="O309">
        <f>IF(AND(Tabelle1[[#This Row],[RRP (EUR)]]&gt;200,Tabelle1[[#This Row],[RRP (EUR)]]&lt;300),1,0)</f>
        <v>0</v>
      </c>
      <c r="P309">
        <f>IF(Tabelle1[[#This Row],[RRP (EUR)]]&gt;300,1,0)</f>
        <v>0</v>
      </c>
      <c r="Q309" s="1">
        <f>LEN(Tabelle1[[#This Row],[Number]])-2</f>
        <v>5</v>
      </c>
    </row>
    <row r="310" spans="1:17" x14ac:dyDescent="0.45">
      <c r="A310" s="1" t="s">
        <v>745</v>
      </c>
      <c r="B310" t="s">
        <v>746</v>
      </c>
      <c r="C310" s="1" t="s">
        <v>747</v>
      </c>
      <c r="D310">
        <v>2023</v>
      </c>
      <c r="E310" t="s">
        <v>748</v>
      </c>
      <c r="J310">
        <v>0</v>
      </c>
      <c r="K310">
        <v>0</v>
      </c>
      <c r="L310">
        <f>IF(Tabelle1[[#This Row],[RRP (EUR)]]&lt;50,1,0)</f>
        <v>1</v>
      </c>
      <c r="M310">
        <f>IF(AND(Tabelle1[[#This Row],[RRP (EUR)]]&gt;50,Tabelle1[[#This Row],[RRP (EUR)]]&lt;100),1,0)</f>
        <v>0</v>
      </c>
      <c r="N310">
        <f>IF(AND(Tabelle1[[#This Row],[RRP (EUR)]]&gt;100,Tabelle1[[#This Row],[RRP (EUR)]]&lt;200),1,0)</f>
        <v>0</v>
      </c>
      <c r="O310">
        <f>IF(AND(Tabelle1[[#This Row],[RRP (EUR)]]&gt;200,Tabelle1[[#This Row],[RRP (EUR)]]&lt;300),1,0)</f>
        <v>0</v>
      </c>
      <c r="P310">
        <f>IF(Tabelle1[[#This Row],[RRP (EUR)]]&gt;300,1,0)</f>
        <v>0</v>
      </c>
      <c r="Q310" s="1">
        <f>LEN(Tabelle1[[#This Row],[Number]])-2</f>
        <v>5</v>
      </c>
    </row>
    <row r="311" spans="1:17" x14ac:dyDescent="0.45">
      <c r="A311" s="1" t="s">
        <v>749</v>
      </c>
      <c r="B311" t="s">
        <v>68</v>
      </c>
      <c r="D311">
        <v>2023</v>
      </c>
      <c r="E311" t="s">
        <v>367</v>
      </c>
      <c r="J311">
        <v>0</v>
      </c>
      <c r="K311">
        <v>0</v>
      </c>
      <c r="L311">
        <f>IF(Tabelle1[[#This Row],[RRP (EUR)]]&lt;50,1,0)</f>
        <v>1</v>
      </c>
      <c r="M311">
        <f>IF(AND(Tabelle1[[#This Row],[RRP (EUR)]]&gt;50,Tabelle1[[#This Row],[RRP (EUR)]]&lt;100),1,0)</f>
        <v>0</v>
      </c>
      <c r="N311">
        <f>IF(AND(Tabelle1[[#This Row],[RRP (EUR)]]&gt;100,Tabelle1[[#This Row],[RRP (EUR)]]&lt;200),1,0)</f>
        <v>0</v>
      </c>
      <c r="O311">
        <f>IF(AND(Tabelle1[[#This Row],[RRP (EUR)]]&gt;200,Tabelle1[[#This Row],[RRP (EUR)]]&lt;300),1,0)</f>
        <v>0</v>
      </c>
      <c r="P311">
        <f>IF(Tabelle1[[#This Row],[RRP (EUR)]]&gt;300,1,0)</f>
        <v>0</v>
      </c>
      <c r="Q311" s="1">
        <f>LEN(Tabelle1[[#This Row],[Number]])-2</f>
        <v>5</v>
      </c>
    </row>
    <row r="312" spans="1:17" x14ac:dyDescent="0.45">
      <c r="A312" s="1" t="s">
        <v>750</v>
      </c>
      <c r="B312" t="s">
        <v>111</v>
      </c>
      <c r="D312">
        <v>2023</v>
      </c>
      <c r="E312" t="s">
        <v>367</v>
      </c>
      <c r="J312">
        <v>0</v>
      </c>
      <c r="K312">
        <v>0</v>
      </c>
      <c r="L312">
        <f>IF(Tabelle1[[#This Row],[RRP (EUR)]]&lt;50,1,0)</f>
        <v>1</v>
      </c>
      <c r="M312">
        <f>IF(AND(Tabelle1[[#This Row],[RRP (EUR)]]&gt;50,Tabelle1[[#This Row],[RRP (EUR)]]&lt;100),1,0)</f>
        <v>0</v>
      </c>
      <c r="N312">
        <f>IF(AND(Tabelle1[[#This Row],[RRP (EUR)]]&gt;100,Tabelle1[[#This Row],[RRP (EUR)]]&lt;200),1,0)</f>
        <v>0</v>
      </c>
      <c r="O312">
        <f>IF(AND(Tabelle1[[#This Row],[RRP (EUR)]]&gt;200,Tabelle1[[#This Row],[RRP (EUR)]]&lt;300),1,0)</f>
        <v>0</v>
      </c>
      <c r="P312">
        <f>IF(Tabelle1[[#This Row],[RRP (EUR)]]&gt;300,1,0)</f>
        <v>0</v>
      </c>
      <c r="Q312" s="1">
        <f>LEN(Tabelle1[[#This Row],[Number]])-2</f>
        <v>5</v>
      </c>
    </row>
    <row r="313" spans="1:17" x14ac:dyDescent="0.45">
      <c r="A313" s="1" t="s">
        <v>751</v>
      </c>
      <c r="B313" t="s">
        <v>731</v>
      </c>
      <c r="C313" s="1" t="s">
        <v>752</v>
      </c>
      <c r="D313">
        <v>2023</v>
      </c>
      <c r="E313" t="s">
        <v>753</v>
      </c>
      <c r="G313">
        <v>0</v>
      </c>
      <c r="J313">
        <v>0</v>
      </c>
      <c r="K313">
        <v>0</v>
      </c>
      <c r="L313">
        <f>IF(Tabelle1[[#This Row],[RRP (EUR)]]&lt;50,1,0)</f>
        <v>1</v>
      </c>
      <c r="M313">
        <f>IF(AND(Tabelle1[[#This Row],[RRP (EUR)]]&gt;50,Tabelle1[[#This Row],[RRP (EUR)]]&lt;100),1,0)</f>
        <v>0</v>
      </c>
      <c r="N313">
        <f>IF(AND(Tabelle1[[#This Row],[RRP (EUR)]]&gt;100,Tabelle1[[#This Row],[RRP (EUR)]]&lt;200),1,0)</f>
        <v>0</v>
      </c>
      <c r="O313">
        <f>IF(AND(Tabelle1[[#This Row],[RRP (EUR)]]&gt;200,Tabelle1[[#This Row],[RRP (EUR)]]&lt;300),1,0)</f>
        <v>0</v>
      </c>
      <c r="P313">
        <f>IF(Tabelle1[[#This Row],[RRP (EUR)]]&gt;300,1,0)</f>
        <v>0</v>
      </c>
      <c r="Q313" s="1">
        <f>LEN(Tabelle1[[#This Row],[Number]])-2</f>
        <v>5</v>
      </c>
    </row>
    <row r="314" spans="1:17" x14ac:dyDescent="0.45">
      <c r="A314" s="1" t="s">
        <v>754</v>
      </c>
      <c r="B314" t="s">
        <v>207</v>
      </c>
      <c r="C314" s="1" t="s">
        <v>741</v>
      </c>
      <c r="D314">
        <v>2023</v>
      </c>
      <c r="E314" t="s">
        <v>755</v>
      </c>
      <c r="G314">
        <v>252</v>
      </c>
      <c r="J314">
        <v>0</v>
      </c>
      <c r="K314">
        <v>0</v>
      </c>
      <c r="L314">
        <f>IF(Tabelle1[[#This Row],[RRP (EUR)]]&lt;50,1,0)</f>
        <v>1</v>
      </c>
      <c r="M314">
        <f>IF(AND(Tabelle1[[#This Row],[RRP (EUR)]]&gt;50,Tabelle1[[#This Row],[RRP (EUR)]]&lt;100),1,0)</f>
        <v>0</v>
      </c>
      <c r="N314">
        <f>IF(AND(Tabelle1[[#This Row],[RRP (EUR)]]&gt;100,Tabelle1[[#This Row],[RRP (EUR)]]&lt;200),1,0)</f>
        <v>0</v>
      </c>
      <c r="O314">
        <f>IF(AND(Tabelle1[[#This Row],[RRP (EUR)]]&gt;200,Tabelle1[[#This Row],[RRP (EUR)]]&lt;300),1,0)</f>
        <v>0</v>
      </c>
      <c r="P314">
        <f>IF(Tabelle1[[#This Row],[RRP (EUR)]]&gt;300,1,0)</f>
        <v>0</v>
      </c>
      <c r="Q314" s="1">
        <f>LEN(Tabelle1[[#This Row],[Number]])-2</f>
        <v>5</v>
      </c>
    </row>
    <row r="315" spans="1:17" x14ac:dyDescent="0.45">
      <c r="A315" s="1" t="s">
        <v>756</v>
      </c>
      <c r="B315" t="s">
        <v>207</v>
      </c>
      <c r="C315" s="1" t="s">
        <v>741</v>
      </c>
      <c r="D315">
        <v>2023</v>
      </c>
      <c r="E315" t="s">
        <v>757</v>
      </c>
      <c r="G315">
        <v>330</v>
      </c>
      <c r="J315">
        <v>0</v>
      </c>
      <c r="K315">
        <v>0</v>
      </c>
      <c r="L315">
        <f>IF(Tabelle1[[#This Row],[RRP (EUR)]]&lt;50,1,0)</f>
        <v>1</v>
      </c>
      <c r="M315">
        <f>IF(AND(Tabelle1[[#This Row],[RRP (EUR)]]&gt;50,Tabelle1[[#This Row],[RRP (EUR)]]&lt;100),1,0)</f>
        <v>0</v>
      </c>
      <c r="N315">
        <f>IF(AND(Tabelle1[[#This Row],[RRP (EUR)]]&gt;100,Tabelle1[[#This Row],[RRP (EUR)]]&lt;200),1,0)</f>
        <v>0</v>
      </c>
      <c r="O315">
        <f>IF(AND(Tabelle1[[#This Row],[RRP (EUR)]]&gt;200,Tabelle1[[#This Row],[RRP (EUR)]]&lt;300),1,0)</f>
        <v>0</v>
      </c>
      <c r="P315">
        <f>IF(Tabelle1[[#This Row],[RRP (EUR)]]&gt;300,1,0)</f>
        <v>0</v>
      </c>
      <c r="Q315" s="1">
        <f>LEN(Tabelle1[[#This Row],[Number]])-2</f>
        <v>5</v>
      </c>
    </row>
    <row r="316" spans="1:17" x14ac:dyDescent="0.45">
      <c r="A316" s="1" t="s">
        <v>758</v>
      </c>
      <c r="B316" t="s">
        <v>190</v>
      </c>
      <c r="C316" s="1" t="s">
        <v>741</v>
      </c>
      <c r="D316">
        <v>2023</v>
      </c>
      <c r="E316" t="s">
        <v>759</v>
      </c>
      <c r="G316">
        <v>322</v>
      </c>
      <c r="J316">
        <v>0</v>
      </c>
      <c r="K316">
        <v>0</v>
      </c>
      <c r="L316">
        <f>IF(Tabelle1[[#This Row],[RRP (EUR)]]&lt;50,1,0)</f>
        <v>1</v>
      </c>
      <c r="M316">
        <f>IF(AND(Tabelle1[[#This Row],[RRP (EUR)]]&gt;50,Tabelle1[[#This Row],[RRP (EUR)]]&lt;100),1,0)</f>
        <v>0</v>
      </c>
      <c r="N316">
        <f>IF(AND(Tabelle1[[#This Row],[RRP (EUR)]]&gt;100,Tabelle1[[#This Row],[RRP (EUR)]]&lt;200),1,0)</f>
        <v>0</v>
      </c>
      <c r="O316">
        <f>IF(AND(Tabelle1[[#This Row],[RRP (EUR)]]&gt;200,Tabelle1[[#This Row],[RRP (EUR)]]&lt;300),1,0)</f>
        <v>0</v>
      </c>
      <c r="P316">
        <f>IF(Tabelle1[[#This Row],[RRP (EUR)]]&gt;300,1,0)</f>
        <v>0</v>
      </c>
      <c r="Q316" s="1">
        <f>LEN(Tabelle1[[#This Row],[Number]])-2</f>
        <v>5</v>
      </c>
    </row>
    <row r="317" spans="1:17" x14ac:dyDescent="0.45">
      <c r="A317" s="1" t="s">
        <v>760</v>
      </c>
      <c r="B317" t="s">
        <v>761</v>
      </c>
      <c r="C317" s="1" t="s">
        <v>741</v>
      </c>
      <c r="D317">
        <v>2023</v>
      </c>
      <c r="E317" t="s">
        <v>762</v>
      </c>
      <c r="G317">
        <v>391</v>
      </c>
      <c r="J317">
        <v>0</v>
      </c>
      <c r="K317">
        <v>0</v>
      </c>
      <c r="L317">
        <f>IF(Tabelle1[[#This Row],[RRP (EUR)]]&lt;50,1,0)</f>
        <v>1</v>
      </c>
      <c r="M317">
        <f>IF(AND(Tabelle1[[#This Row],[RRP (EUR)]]&gt;50,Tabelle1[[#This Row],[RRP (EUR)]]&lt;100),1,0)</f>
        <v>0</v>
      </c>
      <c r="N317">
        <f>IF(AND(Tabelle1[[#This Row],[RRP (EUR)]]&gt;100,Tabelle1[[#This Row],[RRP (EUR)]]&lt;200),1,0)</f>
        <v>0</v>
      </c>
      <c r="O317">
        <f>IF(AND(Tabelle1[[#This Row],[RRP (EUR)]]&gt;200,Tabelle1[[#This Row],[RRP (EUR)]]&lt;300),1,0)</f>
        <v>0</v>
      </c>
      <c r="P317">
        <f>IF(Tabelle1[[#This Row],[RRP (EUR)]]&gt;300,1,0)</f>
        <v>0</v>
      </c>
      <c r="Q317" s="1">
        <f>LEN(Tabelle1[[#This Row],[Number]])-2</f>
        <v>5</v>
      </c>
    </row>
    <row r="318" spans="1:17" x14ac:dyDescent="0.45">
      <c r="A318" s="1" t="s">
        <v>763</v>
      </c>
      <c r="B318" t="s">
        <v>254</v>
      </c>
      <c r="C318" s="1" t="s">
        <v>741</v>
      </c>
      <c r="D318">
        <v>2023</v>
      </c>
      <c r="E318" t="s">
        <v>764</v>
      </c>
      <c r="G318">
        <v>691</v>
      </c>
      <c r="J318">
        <v>0</v>
      </c>
      <c r="K318">
        <v>0</v>
      </c>
      <c r="L318">
        <f>IF(Tabelle1[[#This Row],[RRP (EUR)]]&lt;50,1,0)</f>
        <v>1</v>
      </c>
      <c r="M318">
        <f>IF(AND(Tabelle1[[#This Row],[RRP (EUR)]]&gt;50,Tabelle1[[#This Row],[RRP (EUR)]]&lt;100),1,0)</f>
        <v>0</v>
      </c>
      <c r="N318">
        <f>IF(AND(Tabelle1[[#This Row],[RRP (EUR)]]&gt;100,Tabelle1[[#This Row],[RRP (EUR)]]&lt;200),1,0)</f>
        <v>0</v>
      </c>
      <c r="O318">
        <f>IF(AND(Tabelle1[[#This Row],[RRP (EUR)]]&gt;200,Tabelle1[[#This Row],[RRP (EUR)]]&lt;300),1,0)</f>
        <v>0</v>
      </c>
      <c r="P318">
        <f>IF(Tabelle1[[#This Row],[RRP (EUR)]]&gt;300,1,0)</f>
        <v>0</v>
      </c>
      <c r="Q318" s="1">
        <f>LEN(Tabelle1[[#This Row],[Number]])-2</f>
        <v>5</v>
      </c>
    </row>
    <row r="319" spans="1:17" x14ac:dyDescent="0.45">
      <c r="A319" s="1" t="s">
        <v>765</v>
      </c>
      <c r="B319" t="s">
        <v>68</v>
      </c>
      <c r="C319" s="1" t="s">
        <v>741</v>
      </c>
      <c r="D319">
        <v>2023</v>
      </c>
      <c r="E319" t="s">
        <v>766</v>
      </c>
      <c r="G319">
        <v>39</v>
      </c>
      <c r="J319">
        <v>0</v>
      </c>
      <c r="K319">
        <v>0</v>
      </c>
      <c r="L319">
        <f>IF(Tabelle1[[#This Row],[RRP (EUR)]]&lt;50,1,0)</f>
        <v>1</v>
      </c>
      <c r="M319">
        <f>IF(AND(Tabelle1[[#This Row],[RRP (EUR)]]&gt;50,Tabelle1[[#This Row],[RRP (EUR)]]&lt;100),1,0)</f>
        <v>0</v>
      </c>
      <c r="N319">
        <f>IF(AND(Tabelle1[[#This Row],[RRP (EUR)]]&gt;100,Tabelle1[[#This Row],[RRP (EUR)]]&lt;200),1,0)</f>
        <v>0</v>
      </c>
      <c r="O319">
        <f>IF(AND(Tabelle1[[#This Row],[RRP (EUR)]]&gt;200,Tabelle1[[#This Row],[RRP (EUR)]]&lt;300),1,0)</f>
        <v>0</v>
      </c>
      <c r="P319">
        <f>IF(Tabelle1[[#This Row],[RRP (EUR)]]&gt;300,1,0)</f>
        <v>0</v>
      </c>
      <c r="Q319" s="1">
        <f>LEN(Tabelle1[[#This Row],[Number]])-2</f>
        <v>5</v>
      </c>
    </row>
    <row r="320" spans="1:17" x14ac:dyDescent="0.45">
      <c r="A320" s="1" t="s">
        <v>767</v>
      </c>
      <c r="B320" t="s">
        <v>254</v>
      </c>
      <c r="C320" s="1" t="s">
        <v>741</v>
      </c>
      <c r="D320">
        <v>2023</v>
      </c>
      <c r="E320" t="s">
        <v>768</v>
      </c>
      <c r="G320">
        <v>432</v>
      </c>
      <c r="J320">
        <v>0</v>
      </c>
      <c r="K320">
        <v>0</v>
      </c>
      <c r="L320">
        <f>IF(Tabelle1[[#This Row],[RRP (EUR)]]&lt;50,1,0)</f>
        <v>1</v>
      </c>
      <c r="M320">
        <f>IF(AND(Tabelle1[[#This Row],[RRP (EUR)]]&gt;50,Tabelle1[[#This Row],[RRP (EUR)]]&lt;100),1,0)</f>
        <v>0</v>
      </c>
      <c r="N320">
        <f>IF(AND(Tabelle1[[#This Row],[RRP (EUR)]]&gt;100,Tabelle1[[#This Row],[RRP (EUR)]]&lt;200),1,0)</f>
        <v>0</v>
      </c>
      <c r="O320">
        <f>IF(AND(Tabelle1[[#This Row],[RRP (EUR)]]&gt;200,Tabelle1[[#This Row],[RRP (EUR)]]&lt;300),1,0)</f>
        <v>0</v>
      </c>
      <c r="P320">
        <f>IF(Tabelle1[[#This Row],[RRP (EUR)]]&gt;300,1,0)</f>
        <v>0</v>
      </c>
      <c r="Q320" s="1">
        <f>LEN(Tabelle1[[#This Row],[Number]])-2</f>
        <v>5</v>
      </c>
    </row>
    <row r="321" spans="1:17" x14ac:dyDescent="0.45">
      <c r="A321" s="1" t="s">
        <v>769</v>
      </c>
      <c r="B321" t="s">
        <v>146</v>
      </c>
      <c r="C321" s="1" t="s">
        <v>741</v>
      </c>
      <c r="D321">
        <v>2023</v>
      </c>
      <c r="E321" t="s">
        <v>770</v>
      </c>
      <c r="G321">
        <v>357</v>
      </c>
      <c r="J321">
        <v>0</v>
      </c>
      <c r="K321">
        <v>0</v>
      </c>
      <c r="L321">
        <f>IF(Tabelle1[[#This Row],[RRP (EUR)]]&lt;50,1,0)</f>
        <v>1</v>
      </c>
      <c r="M321">
        <f>IF(AND(Tabelle1[[#This Row],[RRP (EUR)]]&gt;50,Tabelle1[[#This Row],[RRP (EUR)]]&lt;100),1,0)</f>
        <v>0</v>
      </c>
      <c r="N321">
        <f>IF(AND(Tabelle1[[#This Row],[RRP (EUR)]]&gt;100,Tabelle1[[#This Row],[RRP (EUR)]]&lt;200),1,0)</f>
        <v>0</v>
      </c>
      <c r="O321">
        <f>IF(AND(Tabelle1[[#This Row],[RRP (EUR)]]&gt;200,Tabelle1[[#This Row],[RRP (EUR)]]&lt;300),1,0)</f>
        <v>0</v>
      </c>
      <c r="P321">
        <f>IF(Tabelle1[[#This Row],[RRP (EUR)]]&gt;300,1,0)</f>
        <v>0</v>
      </c>
      <c r="Q321" s="1">
        <f>LEN(Tabelle1[[#This Row],[Number]])-2</f>
        <v>5</v>
      </c>
    </row>
    <row r="322" spans="1:17" x14ac:dyDescent="0.45">
      <c r="A322" s="1" t="s">
        <v>771</v>
      </c>
      <c r="B322" t="s">
        <v>170</v>
      </c>
      <c r="D322">
        <v>2023</v>
      </c>
      <c r="E322" t="s">
        <v>367</v>
      </c>
      <c r="J322">
        <v>0</v>
      </c>
      <c r="K322">
        <v>0</v>
      </c>
      <c r="L322">
        <f>IF(Tabelle1[[#This Row],[RRP (EUR)]]&lt;50,1,0)</f>
        <v>1</v>
      </c>
      <c r="M322">
        <f>IF(AND(Tabelle1[[#This Row],[RRP (EUR)]]&gt;50,Tabelle1[[#This Row],[RRP (EUR)]]&lt;100),1,0)</f>
        <v>0</v>
      </c>
      <c r="N322">
        <f>IF(AND(Tabelle1[[#This Row],[RRP (EUR)]]&gt;100,Tabelle1[[#This Row],[RRP (EUR)]]&lt;200),1,0)</f>
        <v>0</v>
      </c>
      <c r="O322">
        <f>IF(AND(Tabelle1[[#This Row],[RRP (EUR)]]&gt;200,Tabelle1[[#This Row],[RRP (EUR)]]&lt;300),1,0)</f>
        <v>0</v>
      </c>
      <c r="P322">
        <f>IF(Tabelle1[[#This Row],[RRP (EUR)]]&gt;300,1,0)</f>
        <v>0</v>
      </c>
      <c r="Q322" s="1">
        <f>LEN(Tabelle1[[#This Row],[Number]])-2</f>
        <v>5</v>
      </c>
    </row>
    <row r="323" spans="1:17" x14ac:dyDescent="0.45">
      <c r="A323" s="1" t="s">
        <v>772</v>
      </c>
      <c r="B323" t="s">
        <v>731</v>
      </c>
      <c r="C323" s="1" t="s">
        <v>732</v>
      </c>
      <c r="D323">
        <v>2023</v>
      </c>
      <c r="E323" t="s">
        <v>773</v>
      </c>
      <c r="H323" s="1">
        <v>3.99</v>
      </c>
      <c r="J323">
        <v>0</v>
      </c>
      <c r="K323">
        <v>0</v>
      </c>
      <c r="L323">
        <f>IF(Tabelle1[[#This Row],[RRP (EUR)]]&lt;50,1,0)</f>
        <v>1</v>
      </c>
      <c r="M323">
        <f>IF(AND(Tabelle1[[#This Row],[RRP (EUR)]]&gt;50,Tabelle1[[#This Row],[RRP (EUR)]]&lt;100),1,0)</f>
        <v>0</v>
      </c>
      <c r="N323">
        <f>IF(AND(Tabelle1[[#This Row],[RRP (EUR)]]&gt;100,Tabelle1[[#This Row],[RRP (EUR)]]&lt;200),1,0)</f>
        <v>0</v>
      </c>
      <c r="O323">
        <f>IF(AND(Tabelle1[[#This Row],[RRP (EUR)]]&gt;200,Tabelle1[[#This Row],[RRP (EUR)]]&lt;300),1,0)</f>
        <v>0</v>
      </c>
      <c r="P323">
        <f>IF(Tabelle1[[#This Row],[RRP (EUR)]]&gt;300,1,0)</f>
        <v>0</v>
      </c>
      <c r="Q323" s="1">
        <f>LEN(Tabelle1[[#This Row],[Number]])-2</f>
        <v>5</v>
      </c>
    </row>
    <row r="324" spans="1:17" x14ac:dyDescent="0.45">
      <c r="A324" s="1" t="s">
        <v>774</v>
      </c>
      <c r="B324" t="s">
        <v>731</v>
      </c>
      <c r="C324" s="1" t="s">
        <v>732</v>
      </c>
      <c r="D324">
        <v>2023</v>
      </c>
      <c r="E324" t="s">
        <v>775</v>
      </c>
      <c r="F324">
        <v>1</v>
      </c>
      <c r="G324">
        <v>7</v>
      </c>
      <c r="H324" s="1">
        <v>3.99</v>
      </c>
      <c r="J324">
        <v>0</v>
      </c>
      <c r="K324">
        <v>0</v>
      </c>
      <c r="L324">
        <f>IF(Tabelle1[[#This Row],[RRP (EUR)]]&lt;50,1,0)</f>
        <v>1</v>
      </c>
      <c r="M324">
        <f>IF(AND(Tabelle1[[#This Row],[RRP (EUR)]]&gt;50,Tabelle1[[#This Row],[RRP (EUR)]]&lt;100),1,0)</f>
        <v>0</v>
      </c>
      <c r="N324">
        <f>IF(AND(Tabelle1[[#This Row],[RRP (EUR)]]&gt;100,Tabelle1[[#This Row],[RRP (EUR)]]&lt;200),1,0)</f>
        <v>0</v>
      </c>
      <c r="O324">
        <f>IF(AND(Tabelle1[[#This Row],[RRP (EUR)]]&gt;200,Tabelle1[[#This Row],[RRP (EUR)]]&lt;300),1,0)</f>
        <v>0</v>
      </c>
      <c r="P324">
        <f>IF(Tabelle1[[#This Row],[RRP (EUR)]]&gt;300,1,0)</f>
        <v>0</v>
      </c>
      <c r="Q324" s="1">
        <f>LEN(Tabelle1[[#This Row],[Number]])-2</f>
        <v>5</v>
      </c>
    </row>
    <row r="325" spans="1:17" x14ac:dyDescent="0.45">
      <c r="A325" s="1" t="s">
        <v>776</v>
      </c>
      <c r="B325" t="s">
        <v>731</v>
      </c>
      <c r="C325" s="1" t="s">
        <v>732</v>
      </c>
      <c r="D325">
        <v>2023</v>
      </c>
      <c r="E325" t="s">
        <v>777</v>
      </c>
      <c r="F325">
        <v>1</v>
      </c>
      <c r="G325">
        <v>13</v>
      </c>
      <c r="H325" s="1">
        <v>3.99</v>
      </c>
      <c r="J325">
        <v>0</v>
      </c>
      <c r="K325">
        <v>0</v>
      </c>
      <c r="L325">
        <f>IF(Tabelle1[[#This Row],[RRP (EUR)]]&lt;50,1,0)</f>
        <v>1</v>
      </c>
      <c r="M325">
        <f>IF(AND(Tabelle1[[#This Row],[RRP (EUR)]]&gt;50,Tabelle1[[#This Row],[RRP (EUR)]]&lt;100),1,0)</f>
        <v>0</v>
      </c>
      <c r="N325">
        <f>IF(AND(Tabelle1[[#This Row],[RRP (EUR)]]&gt;100,Tabelle1[[#This Row],[RRP (EUR)]]&lt;200),1,0)</f>
        <v>0</v>
      </c>
      <c r="O325">
        <f>IF(AND(Tabelle1[[#This Row],[RRP (EUR)]]&gt;200,Tabelle1[[#This Row],[RRP (EUR)]]&lt;300),1,0)</f>
        <v>0</v>
      </c>
      <c r="P325">
        <f>IF(Tabelle1[[#This Row],[RRP (EUR)]]&gt;300,1,0)</f>
        <v>0</v>
      </c>
      <c r="Q325" s="1">
        <f>LEN(Tabelle1[[#This Row],[Number]])-2</f>
        <v>5</v>
      </c>
    </row>
    <row r="326" spans="1:17" x14ac:dyDescent="0.45">
      <c r="A326" s="1" t="s">
        <v>778</v>
      </c>
      <c r="B326" t="s">
        <v>731</v>
      </c>
      <c r="C326" s="1" t="s">
        <v>732</v>
      </c>
      <c r="D326">
        <v>2023</v>
      </c>
      <c r="E326" t="s">
        <v>779</v>
      </c>
      <c r="F326">
        <v>2</v>
      </c>
      <c r="G326">
        <v>10</v>
      </c>
      <c r="H326" s="1">
        <v>3.99</v>
      </c>
      <c r="J326">
        <v>0</v>
      </c>
      <c r="K326">
        <v>0</v>
      </c>
      <c r="L326">
        <f>IF(Tabelle1[[#This Row],[RRP (EUR)]]&lt;50,1,0)</f>
        <v>1</v>
      </c>
      <c r="M326">
        <f>IF(AND(Tabelle1[[#This Row],[RRP (EUR)]]&gt;50,Tabelle1[[#This Row],[RRP (EUR)]]&lt;100),1,0)</f>
        <v>0</v>
      </c>
      <c r="N326">
        <f>IF(AND(Tabelle1[[#This Row],[RRP (EUR)]]&gt;100,Tabelle1[[#This Row],[RRP (EUR)]]&lt;200),1,0)</f>
        <v>0</v>
      </c>
      <c r="O326">
        <f>IF(AND(Tabelle1[[#This Row],[RRP (EUR)]]&gt;200,Tabelle1[[#This Row],[RRP (EUR)]]&lt;300),1,0)</f>
        <v>0</v>
      </c>
      <c r="P326">
        <f>IF(Tabelle1[[#This Row],[RRP (EUR)]]&gt;300,1,0)</f>
        <v>0</v>
      </c>
      <c r="Q326" s="1">
        <f>LEN(Tabelle1[[#This Row],[Number]])-2</f>
        <v>5</v>
      </c>
    </row>
    <row r="327" spans="1:17" x14ac:dyDescent="0.45">
      <c r="A327" s="1" t="s">
        <v>780</v>
      </c>
      <c r="B327" t="s">
        <v>731</v>
      </c>
      <c r="C327" s="1" t="s">
        <v>732</v>
      </c>
      <c r="D327">
        <v>2023</v>
      </c>
      <c r="E327" t="s">
        <v>781</v>
      </c>
      <c r="F327">
        <v>1</v>
      </c>
      <c r="G327">
        <v>8</v>
      </c>
      <c r="H327" s="1">
        <v>3.99</v>
      </c>
      <c r="J327">
        <v>0</v>
      </c>
      <c r="K327">
        <v>0</v>
      </c>
      <c r="L327">
        <f>IF(Tabelle1[[#This Row],[RRP (EUR)]]&lt;50,1,0)</f>
        <v>1</v>
      </c>
      <c r="M327">
        <f>IF(AND(Tabelle1[[#This Row],[RRP (EUR)]]&gt;50,Tabelle1[[#This Row],[RRP (EUR)]]&lt;100),1,0)</f>
        <v>0</v>
      </c>
      <c r="N327">
        <f>IF(AND(Tabelle1[[#This Row],[RRP (EUR)]]&gt;100,Tabelle1[[#This Row],[RRP (EUR)]]&lt;200),1,0)</f>
        <v>0</v>
      </c>
      <c r="O327">
        <f>IF(AND(Tabelle1[[#This Row],[RRP (EUR)]]&gt;200,Tabelle1[[#This Row],[RRP (EUR)]]&lt;300),1,0)</f>
        <v>0</v>
      </c>
      <c r="P327">
        <f>IF(Tabelle1[[#This Row],[RRP (EUR)]]&gt;300,1,0)</f>
        <v>0</v>
      </c>
      <c r="Q327" s="1">
        <f>LEN(Tabelle1[[#This Row],[Number]])-2</f>
        <v>5</v>
      </c>
    </row>
    <row r="328" spans="1:17" x14ac:dyDescent="0.45">
      <c r="A328" s="1" t="s">
        <v>782</v>
      </c>
      <c r="B328" t="s">
        <v>731</v>
      </c>
      <c r="C328" s="1" t="s">
        <v>732</v>
      </c>
      <c r="D328">
        <v>2023</v>
      </c>
      <c r="E328" t="s">
        <v>783</v>
      </c>
      <c r="F328">
        <v>1</v>
      </c>
      <c r="G328">
        <v>8</v>
      </c>
      <c r="H328" s="1">
        <v>3.99</v>
      </c>
      <c r="J328">
        <v>0</v>
      </c>
      <c r="K328">
        <v>0</v>
      </c>
      <c r="L328">
        <f>IF(Tabelle1[[#This Row],[RRP (EUR)]]&lt;50,1,0)</f>
        <v>1</v>
      </c>
      <c r="M328">
        <f>IF(AND(Tabelle1[[#This Row],[RRP (EUR)]]&gt;50,Tabelle1[[#This Row],[RRP (EUR)]]&lt;100),1,0)</f>
        <v>0</v>
      </c>
      <c r="N328">
        <f>IF(AND(Tabelle1[[#This Row],[RRP (EUR)]]&gt;100,Tabelle1[[#This Row],[RRP (EUR)]]&lt;200),1,0)</f>
        <v>0</v>
      </c>
      <c r="O328">
        <f>IF(AND(Tabelle1[[#This Row],[RRP (EUR)]]&gt;200,Tabelle1[[#This Row],[RRP (EUR)]]&lt;300),1,0)</f>
        <v>0</v>
      </c>
      <c r="P328">
        <f>IF(Tabelle1[[#This Row],[RRP (EUR)]]&gt;300,1,0)</f>
        <v>0</v>
      </c>
      <c r="Q328" s="1">
        <f>LEN(Tabelle1[[#This Row],[Number]])-2</f>
        <v>5</v>
      </c>
    </row>
    <row r="329" spans="1:17" x14ac:dyDescent="0.45">
      <c r="A329" s="1" t="s">
        <v>784</v>
      </c>
      <c r="B329" t="s">
        <v>731</v>
      </c>
      <c r="C329" s="1" t="s">
        <v>732</v>
      </c>
      <c r="D329">
        <v>2023</v>
      </c>
      <c r="E329" t="s">
        <v>785</v>
      </c>
      <c r="F329">
        <v>1</v>
      </c>
      <c r="G329">
        <v>6</v>
      </c>
      <c r="H329" s="1">
        <v>3.99</v>
      </c>
      <c r="J329">
        <v>0</v>
      </c>
      <c r="K329">
        <v>0</v>
      </c>
      <c r="L329">
        <f>IF(Tabelle1[[#This Row],[RRP (EUR)]]&lt;50,1,0)</f>
        <v>1</v>
      </c>
      <c r="M329">
        <f>IF(AND(Tabelle1[[#This Row],[RRP (EUR)]]&gt;50,Tabelle1[[#This Row],[RRP (EUR)]]&lt;100),1,0)</f>
        <v>0</v>
      </c>
      <c r="N329">
        <f>IF(AND(Tabelle1[[#This Row],[RRP (EUR)]]&gt;100,Tabelle1[[#This Row],[RRP (EUR)]]&lt;200),1,0)</f>
        <v>0</v>
      </c>
      <c r="O329">
        <f>IF(AND(Tabelle1[[#This Row],[RRP (EUR)]]&gt;200,Tabelle1[[#This Row],[RRP (EUR)]]&lt;300),1,0)</f>
        <v>0</v>
      </c>
      <c r="P329">
        <f>IF(Tabelle1[[#This Row],[RRP (EUR)]]&gt;300,1,0)</f>
        <v>0</v>
      </c>
      <c r="Q329" s="1">
        <f>LEN(Tabelle1[[#This Row],[Number]])-2</f>
        <v>5</v>
      </c>
    </row>
    <row r="330" spans="1:17" x14ac:dyDescent="0.45">
      <c r="A330" s="1" t="s">
        <v>786</v>
      </c>
      <c r="B330" t="s">
        <v>731</v>
      </c>
      <c r="C330" s="1" t="s">
        <v>732</v>
      </c>
      <c r="D330">
        <v>2023</v>
      </c>
      <c r="E330" t="s">
        <v>787</v>
      </c>
      <c r="F330">
        <v>1</v>
      </c>
      <c r="G330">
        <v>10</v>
      </c>
      <c r="H330" s="1">
        <v>3.99</v>
      </c>
      <c r="J330">
        <v>0</v>
      </c>
      <c r="K330">
        <v>0</v>
      </c>
      <c r="L330">
        <f>IF(Tabelle1[[#This Row],[RRP (EUR)]]&lt;50,1,0)</f>
        <v>1</v>
      </c>
      <c r="M330">
        <f>IF(AND(Tabelle1[[#This Row],[RRP (EUR)]]&gt;50,Tabelle1[[#This Row],[RRP (EUR)]]&lt;100),1,0)</f>
        <v>0</v>
      </c>
      <c r="N330">
        <f>IF(AND(Tabelle1[[#This Row],[RRP (EUR)]]&gt;100,Tabelle1[[#This Row],[RRP (EUR)]]&lt;200),1,0)</f>
        <v>0</v>
      </c>
      <c r="O330">
        <f>IF(AND(Tabelle1[[#This Row],[RRP (EUR)]]&gt;200,Tabelle1[[#This Row],[RRP (EUR)]]&lt;300),1,0)</f>
        <v>0</v>
      </c>
      <c r="P330">
        <f>IF(Tabelle1[[#This Row],[RRP (EUR)]]&gt;300,1,0)</f>
        <v>0</v>
      </c>
      <c r="Q330" s="1">
        <f>LEN(Tabelle1[[#This Row],[Number]])-2</f>
        <v>5</v>
      </c>
    </row>
    <row r="331" spans="1:17" x14ac:dyDescent="0.45">
      <c r="A331" s="1" t="s">
        <v>788</v>
      </c>
      <c r="B331" t="s">
        <v>731</v>
      </c>
      <c r="C331" s="1" t="s">
        <v>732</v>
      </c>
      <c r="D331">
        <v>2023</v>
      </c>
      <c r="E331" t="s">
        <v>789</v>
      </c>
      <c r="F331">
        <v>1</v>
      </c>
      <c r="G331">
        <v>7</v>
      </c>
      <c r="H331" s="1">
        <v>3.99</v>
      </c>
      <c r="J331">
        <v>0</v>
      </c>
      <c r="K331">
        <v>0</v>
      </c>
      <c r="L331">
        <f>IF(Tabelle1[[#This Row],[RRP (EUR)]]&lt;50,1,0)</f>
        <v>1</v>
      </c>
      <c r="M331">
        <f>IF(AND(Tabelle1[[#This Row],[RRP (EUR)]]&gt;50,Tabelle1[[#This Row],[RRP (EUR)]]&lt;100),1,0)</f>
        <v>0</v>
      </c>
      <c r="N331">
        <f>IF(AND(Tabelle1[[#This Row],[RRP (EUR)]]&gt;100,Tabelle1[[#This Row],[RRP (EUR)]]&lt;200),1,0)</f>
        <v>0</v>
      </c>
      <c r="O331">
        <f>IF(AND(Tabelle1[[#This Row],[RRP (EUR)]]&gt;200,Tabelle1[[#This Row],[RRP (EUR)]]&lt;300),1,0)</f>
        <v>0</v>
      </c>
      <c r="P331">
        <f>IF(Tabelle1[[#This Row],[RRP (EUR)]]&gt;300,1,0)</f>
        <v>0</v>
      </c>
      <c r="Q331" s="1">
        <f>LEN(Tabelle1[[#This Row],[Number]])-2</f>
        <v>5</v>
      </c>
    </row>
    <row r="332" spans="1:17" x14ac:dyDescent="0.45">
      <c r="A332" s="1" t="s">
        <v>790</v>
      </c>
      <c r="B332" t="s">
        <v>731</v>
      </c>
      <c r="C332" s="1" t="s">
        <v>732</v>
      </c>
      <c r="D332">
        <v>2023</v>
      </c>
      <c r="E332" t="s">
        <v>791</v>
      </c>
      <c r="F332">
        <v>1</v>
      </c>
      <c r="G332">
        <v>10</v>
      </c>
      <c r="H332" s="1">
        <v>3.99</v>
      </c>
      <c r="J332">
        <v>0</v>
      </c>
      <c r="K332">
        <v>0</v>
      </c>
      <c r="L332">
        <f>IF(Tabelle1[[#This Row],[RRP (EUR)]]&lt;50,1,0)</f>
        <v>1</v>
      </c>
      <c r="M332">
        <f>IF(AND(Tabelle1[[#This Row],[RRP (EUR)]]&gt;50,Tabelle1[[#This Row],[RRP (EUR)]]&lt;100),1,0)</f>
        <v>0</v>
      </c>
      <c r="N332">
        <f>IF(AND(Tabelle1[[#This Row],[RRP (EUR)]]&gt;100,Tabelle1[[#This Row],[RRP (EUR)]]&lt;200),1,0)</f>
        <v>0</v>
      </c>
      <c r="O332">
        <f>IF(AND(Tabelle1[[#This Row],[RRP (EUR)]]&gt;200,Tabelle1[[#This Row],[RRP (EUR)]]&lt;300),1,0)</f>
        <v>0</v>
      </c>
      <c r="P332">
        <f>IF(Tabelle1[[#This Row],[RRP (EUR)]]&gt;300,1,0)</f>
        <v>0</v>
      </c>
      <c r="Q332" s="1">
        <f>LEN(Tabelle1[[#This Row],[Number]])-2</f>
        <v>5</v>
      </c>
    </row>
    <row r="333" spans="1:17" x14ac:dyDescent="0.45">
      <c r="A333" s="1" t="s">
        <v>792</v>
      </c>
      <c r="B333" t="s">
        <v>731</v>
      </c>
      <c r="C333" s="1" t="s">
        <v>735</v>
      </c>
      <c r="D333">
        <v>2023</v>
      </c>
      <c r="E333" t="s">
        <v>793</v>
      </c>
      <c r="H333" s="1">
        <v>3.99</v>
      </c>
      <c r="J333">
        <v>0</v>
      </c>
      <c r="K333">
        <v>0</v>
      </c>
      <c r="L333">
        <f>IF(Tabelle1[[#This Row],[RRP (EUR)]]&lt;50,1,0)</f>
        <v>1</v>
      </c>
      <c r="M333">
        <f>IF(AND(Tabelle1[[#This Row],[RRP (EUR)]]&gt;50,Tabelle1[[#This Row],[RRP (EUR)]]&lt;100),1,0)</f>
        <v>0</v>
      </c>
      <c r="N333">
        <f>IF(AND(Tabelle1[[#This Row],[RRP (EUR)]]&gt;100,Tabelle1[[#This Row],[RRP (EUR)]]&lt;200),1,0)</f>
        <v>0</v>
      </c>
      <c r="O333">
        <f>IF(AND(Tabelle1[[#This Row],[RRP (EUR)]]&gt;200,Tabelle1[[#This Row],[RRP (EUR)]]&lt;300),1,0)</f>
        <v>0</v>
      </c>
      <c r="P333">
        <f>IF(Tabelle1[[#This Row],[RRP (EUR)]]&gt;300,1,0)</f>
        <v>0</v>
      </c>
      <c r="Q333" s="1">
        <f>LEN(Tabelle1[[#This Row],[Number]])-2</f>
        <v>5</v>
      </c>
    </row>
    <row r="334" spans="1:17" x14ac:dyDescent="0.45">
      <c r="A334" s="1" t="s">
        <v>794</v>
      </c>
      <c r="B334" t="s">
        <v>731</v>
      </c>
      <c r="C334" s="1" t="s">
        <v>735</v>
      </c>
      <c r="D334">
        <v>2023</v>
      </c>
      <c r="E334" t="s">
        <v>795</v>
      </c>
      <c r="F334">
        <v>1</v>
      </c>
      <c r="G334">
        <v>5</v>
      </c>
      <c r="H334" s="1">
        <v>3.99</v>
      </c>
      <c r="J334">
        <v>0</v>
      </c>
      <c r="K334">
        <v>0</v>
      </c>
      <c r="L334">
        <f>IF(Tabelle1[[#This Row],[RRP (EUR)]]&lt;50,1,0)</f>
        <v>1</v>
      </c>
      <c r="M334">
        <f>IF(AND(Tabelle1[[#This Row],[RRP (EUR)]]&gt;50,Tabelle1[[#This Row],[RRP (EUR)]]&lt;100),1,0)</f>
        <v>0</v>
      </c>
      <c r="N334">
        <f>IF(AND(Tabelle1[[#This Row],[RRP (EUR)]]&gt;100,Tabelle1[[#This Row],[RRP (EUR)]]&lt;200),1,0)</f>
        <v>0</v>
      </c>
      <c r="O334">
        <f>IF(AND(Tabelle1[[#This Row],[RRP (EUR)]]&gt;200,Tabelle1[[#This Row],[RRP (EUR)]]&lt;300),1,0)</f>
        <v>0</v>
      </c>
      <c r="P334">
        <f>IF(Tabelle1[[#This Row],[RRP (EUR)]]&gt;300,1,0)</f>
        <v>0</v>
      </c>
      <c r="Q334" s="1">
        <f>LEN(Tabelle1[[#This Row],[Number]])-2</f>
        <v>5</v>
      </c>
    </row>
    <row r="335" spans="1:17" x14ac:dyDescent="0.45">
      <c r="A335" s="1" t="s">
        <v>796</v>
      </c>
      <c r="B335" t="s">
        <v>731</v>
      </c>
      <c r="C335" s="1" t="s">
        <v>735</v>
      </c>
      <c r="D335">
        <v>2023</v>
      </c>
      <c r="E335" t="s">
        <v>797</v>
      </c>
      <c r="F335">
        <v>1</v>
      </c>
      <c r="G335">
        <v>6</v>
      </c>
      <c r="H335" s="1">
        <v>3.99</v>
      </c>
      <c r="J335">
        <v>0</v>
      </c>
      <c r="K335">
        <v>0</v>
      </c>
      <c r="L335">
        <f>IF(Tabelle1[[#This Row],[RRP (EUR)]]&lt;50,1,0)</f>
        <v>1</v>
      </c>
      <c r="M335">
        <f>IF(AND(Tabelle1[[#This Row],[RRP (EUR)]]&gt;50,Tabelle1[[#This Row],[RRP (EUR)]]&lt;100),1,0)</f>
        <v>0</v>
      </c>
      <c r="N335">
        <f>IF(AND(Tabelle1[[#This Row],[RRP (EUR)]]&gt;100,Tabelle1[[#This Row],[RRP (EUR)]]&lt;200),1,0)</f>
        <v>0</v>
      </c>
      <c r="O335">
        <f>IF(AND(Tabelle1[[#This Row],[RRP (EUR)]]&gt;200,Tabelle1[[#This Row],[RRP (EUR)]]&lt;300),1,0)</f>
        <v>0</v>
      </c>
      <c r="P335">
        <f>IF(Tabelle1[[#This Row],[RRP (EUR)]]&gt;300,1,0)</f>
        <v>0</v>
      </c>
      <c r="Q335" s="1">
        <f>LEN(Tabelle1[[#This Row],[Number]])-2</f>
        <v>5</v>
      </c>
    </row>
    <row r="336" spans="1:17" x14ac:dyDescent="0.45">
      <c r="A336" s="1" t="s">
        <v>798</v>
      </c>
      <c r="B336" t="s">
        <v>731</v>
      </c>
      <c r="C336" s="1" t="s">
        <v>735</v>
      </c>
      <c r="D336">
        <v>2023</v>
      </c>
      <c r="E336" t="s">
        <v>799</v>
      </c>
      <c r="F336">
        <v>1</v>
      </c>
      <c r="G336">
        <v>7</v>
      </c>
      <c r="H336" s="1">
        <v>3.99</v>
      </c>
      <c r="J336">
        <v>0</v>
      </c>
      <c r="K336">
        <v>0</v>
      </c>
      <c r="L336">
        <f>IF(Tabelle1[[#This Row],[RRP (EUR)]]&lt;50,1,0)</f>
        <v>1</v>
      </c>
      <c r="M336">
        <f>IF(AND(Tabelle1[[#This Row],[RRP (EUR)]]&gt;50,Tabelle1[[#This Row],[RRP (EUR)]]&lt;100),1,0)</f>
        <v>0</v>
      </c>
      <c r="N336">
        <f>IF(AND(Tabelle1[[#This Row],[RRP (EUR)]]&gt;100,Tabelle1[[#This Row],[RRP (EUR)]]&lt;200),1,0)</f>
        <v>0</v>
      </c>
      <c r="O336">
        <f>IF(AND(Tabelle1[[#This Row],[RRP (EUR)]]&gt;200,Tabelle1[[#This Row],[RRP (EUR)]]&lt;300),1,0)</f>
        <v>0</v>
      </c>
      <c r="P336">
        <f>IF(Tabelle1[[#This Row],[RRP (EUR)]]&gt;300,1,0)</f>
        <v>0</v>
      </c>
      <c r="Q336" s="1">
        <f>LEN(Tabelle1[[#This Row],[Number]])-2</f>
        <v>5</v>
      </c>
    </row>
    <row r="337" spans="1:17" x14ac:dyDescent="0.45">
      <c r="A337" s="1" t="s">
        <v>800</v>
      </c>
      <c r="B337" t="s">
        <v>731</v>
      </c>
      <c r="C337" s="1" t="s">
        <v>735</v>
      </c>
      <c r="D337">
        <v>2023</v>
      </c>
      <c r="E337" t="s">
        <v>801</v>
      </c>
      <c r="F337">
        <v>1</v>
      </c>
      <c r="G337">
        <v>8</v>
      </c>
      <c r="H337" s="1">
        <v>3.99</v>
      </c>
      <c r="J337">
        <v>0</v>
      </c>
      <c r="K337">
        <v>0</v>
      </c>
      <c r="L337">
        <f>IF(Tabelle1[[#This Row],[RRP (EUR)]]&lt;50,1,0)</f>
        <v>1</v>
      </c>
      <c r="M337">
        <f>IF(AND(Tabelle1[[#This Row],[RRP (EUR)]]&gt;50,Tabelle1[[#This Row],[RRP (EUR)]]&lt;100),1,0)</f>
        <v>0</v>
      </c>
      <c r="N337">
        <f>IF(AND(Tabelle1[[#This Row],[RRP (EUR)]]&gt;100,Tabelle1[[#This Row],[RRP (EUR)]]&lt;200),1,0)</f>
        <v>0</v>
      </c>
      <c r="O337">
        <f>IF(AND(Tabelle1[[#This Row],[RRP (EUR)]]&gt;200,Tabelle1[[#This Row],[RRP (EUR)]]&lt;300),1,0)</f>
        <v>0</v>
      </c>
      <c r="P337">
        <f>IF(Tabelle1[[#This Row],[RRP (EUR)]]&gt;300,1,0)</f>
        <v>0</v>
      </c>
      <c r="Q337" s="1">
        <f>LEN(Tabelle1[[#This Row],[Number]])-2</f>
        <v>5</v>
      </c>
    </row>
    <row r="338" spans="1:17" x14ac:dyDescent="0.45">
      <c r="A338" s="1" t="s">
        <v>802</v>
      </c>
      <c r="B338" t="s">
        <v>731</v>
      </c>
      <c r="C338" s="1" t="s">
        <v>735</v>
      </c>
      <c r="D338">
        <v>2023</v>
      </c>
      <c r="E338" t="s">
        <v>803</v>
      </c>
      <c r="F338">
        <v>1</v>
      </c>
      <c r="G338">
        <v>8</v>
      </c>
      <c r="H338" s="1">
        <v>3.99</v>
      </c>
      <c r="J338">
        <v>0</v>
      </c>
      <c r="K338">
        <v>0</v>
      </c>
      <c r="L338">
        <f>IF(Tabelle1[[#This Row],[RRP (EUR)]]&lt;50,1,0)</f>
        <v>1</v>
      </c>
      <c r="M338">
        <f>IF(AND(Tabelle1[[#This Row],[RRP (EUR)]]&gt;50,Tabelle1[[#This Row],[RRP (EUR)]]&lt;100),1,0)</f>
        <v>0</v>
      </c>
      <c r="N338">
        <f>IF(AND(Tabelle1[[#This Row],[RRP (EUR)]]&gt;100,Tabelle1[[#This Row],[RRP (EUR)]]&lt;200),1,0)</f>
        <v>0</v>
      </c>
      <c r="O338">
        <f>IF(AND(Tabelle1[[#This Row],[RRP (EUR)]]&gt;200,Tabelle1[[#This Row],[RRP (EUR)]]&lt;300),1,0)</f>
        <v>0</v>
      </c>
      <c r="P338">
        <f>IF(Tabelle1[[#This Row],[RRP (EUR)]]&gt;300,1,0)</f>
        <v>0</v>
      </c>
      <c r="Q338" s="1">
        <f>LEN(Tabelle1[[#This Row],[Number]])-2</f>
        <v>5</v>
      </c>
    </row>
    <row r="339" spans="1:17" x14ac:dyDescent="0.45">
      <c r="A339" s="1" t="s">
        <v>804</v>
      </c>
      <c r="B339" t="s">
        <v>731</v>
      </c>
      <c r="C339" s="1" t="s">
        <v>735</v>
      </c>
      <c r="D339">
        <v>2023</v>
      </c>
      <c r="E339" t="s">
        <v>805</v>
      </c>
      <c r="F339">
        <v>1</v>
      </c>
      <c r="G339">
        <v>9</v>
      </c>
      <c r="H339" s="1">
        <v>3.99</v>
      </c>
      <c r="J339">
        <v>0</v>
      </c>
      <c r="K339">
        <v>0</v>
      </c>
      <c r="L339">
        <f>IF(Tabelle1[[#This Row],[RRP (EUR)]]&lt;50,1,0)</f>
        <v>1</v>
      </c>
      <c r="M339">
        <f>IF(AND(Tabelle1[[#This Row],[RRP (EUR)]]&gt;50,Tabelle1[[#This Row],[RRP (EUR)]]&lt;100),1,0)</f>
        <v>0</v>
      </c>
      <c r="N339">
        <f>IF(AND(Tabelle1[[#This Row],[RRP (EUR)]]&gt;100,Tabelle1[[#This Row],[RRP (EUR)]]&lt;200),1,0)</f>
        <v>0</v>
      </c>
      <c r="O339">
        <f>IF(AND(Tabelle1[[#This Row],[RRP (EUR)]]&gt;200,Tabelle1[[#This Row],[RRP (EUR)]]&lt;300),1,0)</f>
        <v>0</v>
      </c>
      <c r="P339">
        <f>IF(Tabelle1[[#This Row],[RRP (EUR)]]&gt;300,1,0)</f>
        <v>0</v>
      </c>
      <c r="Q339" s="1">
        <f>LEN(Tabelle1[[#This Row],[Number]])-2</f>
        <v>5</v>
      </c>
    </row>
    <row r="340" spans="1:17" x14ac:dyDescent="0.45">
      <c r="A340" s="1" t="s">
        <v>806</v>
      </c>
      <c r="B340" t="s">
        <v>731</v>
      </c>
      <c r="C340" s="1" t="s">
        <v>735</v>
      </c>
      <c r="D340">
        <v>2023</v>
      </c>
      <c r="E340" t="s">
        <v>807</v>
      </c>
      <c r="F340">
        <v>1</v>
      </c>
      <c r="G340">
        <v>8</v>
      </c>
      <c r="H340" s="1">
        <v>3.99</v>
      </c>
      <c r="J340">
        <v>0</v>
      </c>
      <c r="K340">
        <v>0</v>
      </c>
      <c r="L340">
        <f>IF(Tabelle1[[#This Row],[RRP (EUR)]]&lt;50,1,0)</f>
        <v>1</v>
      </c>
      <c r="M340">
        <f>IF(AND(Tabelle1[[#This Row],[RRP (EUR)]]&gt;50,Tabelle1[[#This Row],[RRP (EUR)]]&lt;100),1,0)</f>
        <v>0</v>
      </c>
      <c r="N340">
        <f>IF(AND(Tabelle1[[#This Row],[RRP (EUR)]]&gt;100,Tabelle1[[#This Row],[RRP (EUR)]]&lt;200),1,0)</f>
        <v>0</v>
      </c>
      <c r="O340">
        <f>IF(AND(Tabelle1[[#This Row],[RRP (EUR)]]&gt;200,Tabelle1[[#This Row],[RRP (EUR)]]&lt;300),1,0)</f>
        <v>0</v>
      </c>
      <c r="P340">
        <f>IF(Tabelle1[[#This Row],[RRP (EUR)]]&gt;300,1,0)</f>
        <v>0</v>
      </c>
      <c r="Q340" s="1">
        <f>LEN(Tabelle1[[#This Row],[Number]])-2</f>
        <v>5</v>
      </c>
    </row>
    <row r="341" spans="1:17" x14ac:dyDescent="0.45">
      <c r="A341" s="1" t="s">
        <v>808</v>
      </c>
      <c r="B341" t="s">
        <v>731</v>
      </c>
      <c r="C341" s="1" t="s">
        <v>735</v>
      </c>
      <c r="D341">
        <v>2023</v>
      </c>
      <c r="E341" t="s">
        <v>809</v>
      </c>
      <c r="F341">
        <v>1</v>
      </c>
      <c r="G341">
        <v>7</v>
      </c>
      <c r="H341" s="1">
        <v>3.99</v>
      </c>
      <c r="J341">
        <v>0</v>
      </c>
      <c r="K341">
        <v>0</v>
      </c>
      <c r="L341">
        <f>IF(Tabelle1[[#This Row],[RRP (EUR)]]&lt;50,1,0)</f>
        <v>1</v>
      </c>
      <c r="M341">
        <f>IF(AND(Tabelle1[[#This Row],[RRP (EUR)]]&gt;50,Tabelle1[[#This Row],[RRP (EUR)]]&lt;100),1,0)</f>
        <v>0</v>
      </c>
      <c r="N341">
        <f>IF(AND(Tabelle1[[#This Row],[RRP (EUR)]]&gt;100,Tabelle1[[#This Row],[RRP (EUR)]]&lt;200),1,0)</f>
        <v>0</v>
      </c>
      <c r="O341">
        <f>IF(AND(Tabelle1[[#This Row],[RRP (EUR)]]&gt;200,Tabelle1[[#This Row],[RRP (EUR)]]&lt;300),1,0)</f>
        <v>0</v>
      </c>
      <c r="P341">
        <f>IF(Tabelle1[[#This Row],[RRP (EUR)]]&gt;300,1,0)</f>
        <v>0</v>
      </c>
      <c r="Q341" s="1">
        <f>LEN(Tabelle1[[#This Row],[Number]])-2</f>
        <v>5</v>
      </c>
    </row>
    <row r="342" spans="1:17" x14ac:dyDescent="0.45">
      <c r="A342" s="1" t="s">
        <v>810</v>
      </c>
      <c r="B342" t="s">
        <v>731</v>
      </c>
      <c r="C342" s="1" t="s">
        <v>735</v>
      </c>
      <c r="D342">
        <v>2023</v>
      </c>
      <c r="E342" t="s">
        <v>811</v>
      </c>
      <c r="F342">
        <v>1</v>
      </c>
      <c r="G342">
        <v>9</v>
      </c>
      <c r="H342" s="1">
        <v>3.99</v>
      </c>
      <c r="J342">
        <v>0</v>
      </c>
      <c r="K342">
        <v>0</v>
      </c>
      <c r="L342">
        <f>IF(Tabelle1[[#This Row],[RRP (EUR)]]&lt;50,1,0)</f>
        <v>1</v>
      </c>
      <c r="M342">
        <f>IF(AND(Tabelle1[[#This Row],[RRP (EUR)]]&gt;50,Tabelle1[[#This Row],[RRP (EUR)]]&lt;100),1,0)</f>
        <v>0</v>
      </c>
      <c r="N342">
        <f>IF(AND(Tabelle1[[#This Row],[RRP (EUR)]]&gt;100,Tabelle1[[#This Row],[RRP (EUR)]]&lt;200),1,0)</f>
        <v>0</v>
      </c>
      <c r="O342">
        <f>IF(AND(Tabelle1[[#This Row],[RRP (EUR)]]&gt;200,Tabelle1[[#This Row],[RRP (EUR)]]&lt;300),1,0)</f>
        <v>0</v>
      </c>
      <c r="P342">
        <f>IF(Tabelle1[[#This Row],[RRP (EUR)]]&gt;300,1,0)</f>
        <v>0</v>
      </c>
      <c r="Q342" s="1">
        <f>LEN(Tabelle1[[#This Row],[Number]])-2</f>
        <v>5</v>
      </c>
    </row>
    <row r="343" spans="1:17" x14ac:dyDescent="0.45">
      <c r="A343" s="1" t="s">
        <v>812</v>
      </c>
      <c r="B343" t="s">
        <v>731</v>
      </c>
      <c r="C343" s="1" t="s">
        <v>738</v>
      </c>
      <c r="D343">
        <v>2023</v>
      </c>
      <c r="E343" t="s">
        <v>813</v>
      </c>
      <c r="H343" s="1">
        <v>3.99</v>
      </c>
      <c r="J343">
        <v>0</v>
      </c>
      <c r="K343">
        <v>0</v>
      </c>
      <c r="L343">
        <f>IF(Tabelle1[[#This Row],[RRP (EUR)]]&lt;50,1,0)</f>
        <v>1</v>
      </c>
      <c r="M343">
        <f>IF(AND(Tabelle1[[#This Row],[RRP (EUR)]]&gt;50,Tabelle1[[#This Row],[RRP (EUR)]]&lt;100),1,0)</f>
        <v>0</v>
      </c>
      <c r="N343">
        <f>IF(AND(Tabelle1[[#This Row],[RRP (EUR)]]&gt;100,Tabelle1[[#This Row],[RRP (EUR)]]&lt;200),1,0)</f>
        <v>0</v>
      </c>
      <c r="O343">
        <f>IF(AND(Tabelle1[[#This Row],[RRP (EUR)]]&gt;200,Tabelle1[[#This Row],[RRP (EUR)]]&lt;300),1,0)</f>
        <v>0</v>
      </c>
      <c r="P343">
        <f>IF(Tabelle1[[#This Row],[RRP (EUR)]]&gt;300,1,0)</f>
        <v>0</v>
      </c>
      <c r="Q343" s="1">
        <f>LEN(Tabelle1[[#This Row],[Number]])-2</f>
        <v>5</v>
      </c>
    </row>
    <row r="344" spans="1:17" x14ac:dyDescent="0.45">
      <c r="A344" s="1" t="s">
        <v>814</v>
      </c>
      <c r="B344" t="s">
        <v>731</v>
      </c>
      <c r="C344" s="1" t="s">
        <v>738</v>
      </c>
      <c r="D344">
        <v>2023</v>
      </c>
      <c r="E344" t="s">
        <v>815</v>
      </c>
      <c r="F344">
        <v>1</v>
      </c>
      <c r="G344">
        <v>11</v>
      </c>
      <c r="H344" s="1">
        <v>3.99</v>
      </c>
      <c r="J344">
        <v>0</v>
      </c>
      <c r="K344">
        <v>0</v>
      </c>
      <c r="L344">
        <f>IF(Tabelle1[[#This Row],[RRP (EUR)]]&lt;50,1,0)</f>
        <v>1</v>
      </c>
      <c r="M344">
        <f>IF(AND(Tabelle1[[#This Row],[RRP (EUR)]]&gt;50,Tabelle1[[#This Row],[RRP (EUR)]]&lt;100),1,0)</f>
        <v>0</v>
      </c>
      <c r="N344">
        <f>IF(AND(Tabelle1[[#This Row],[RRP (EUR)]]&gt;100,Tabelle1[[#This Row],[RRP (EUR)]]&lt;200),1,0)</f>
        <v>0</v>
      </c>
      <c r="O344">
        <f>IF(AND(Tabelle1[[#This Row],[RRP (EUR)]]&gt;200,Tabelle1[[#This Row],[RRP (EUR)]]&lt;300),1,0)</f>
        <v>0</v>
      </c>
      <c r="P344">
        <f>IF(Tabelle1[[#This Row],[RRP (EUR)]]&gt;300,1,0)</f>
        <v>0</v>
      </c>
      <c r="Q344" s="1">
        <f>LEN(Tabelle1[[#This Row],[Number]])-2</f>
        <v>5</v>
      </c>
    </row>
    <row r="345" spans="1:17" x14ac:dyDescent="0.45">
      <c r="A345" s="1" t="s">
        <v>816</v>
      </c>
      <c r="B345" t="s">
        <v>731</v>
      </c>
      <c r="C345" s="1" t="s">
        <v>738</v>
      </c>
      <c r="D345">
        <v>2023</v>
      </c>
      <c r="E345" t="s">
        <v>817</v>
      </c>
      <c r="F345">
        <v>1</v>
      </c>
      <c r="G345">
        <v>8</v>
      </c>
      <c r="H345" s="1">
        <v>3.99</v>
      </c>
      <c r="J345">
        <v>0</v>
      </c>
      <c r="K345">
        <v>0</v>
      </c>
      <c r="L345">
        <f>IF(Tabelle1[[#This Row],[RRP (EUR)]]&lt;50,1,0)</f>
        <v>1</v>
      </c>
      <c r="M345">
        <f>IF(AND(Tabelle1[[#This Row],[RRP (EUR)]]&gt;50,Tabelle1[[#This Row],[RRP (EUR)]]&lt;100),1,0)</f>
        <v>0</v>
      </c>
      <c r="N345">
        <f>IF(AND(Tabelle1[[#This Row],[RRP (EUR)]]&gt;100,Tabelle1[[#This Row],[RRP (EUR)]]&lt;200),1,0)</f>
        <v>0</v>
      </c>
      <c r="O345">
        <f>IF(AND(Tabelle1[[#This Row],[RRP (EUR)]]&gt;200,Tabelle1[[#This Row],[RRP (EUR)]]&lt;300),1,0)</f>
        <v>0</v>
      </c>
      <c r="P345">
        <f>IF(Tabelle1[[#This Row],[RRP (EUR)]]&gt;300,1,0)</f>
        <v>0</v>
      </c>
      <c r="Q345" s="1">
        <f>LEN(Tabelle1[[#This Row],[Number]])-2</f>
        <v>5</v>
      </c>
    </row>
    <row r="346" spans="1:17" x14ac:dyDescent="0.45">
      <c r="A346" s="1" t="s">
        <v>818</v>
      </c>
      <c r="B346" t="s">
        <v>731</v>
      </c>
      <c r="C346" s="1" t="s">
        <v>738</v>
      </c>
      <c r="D346">
        <v>2023</v>
      </c>
      <c r="E346" t="s">
        <v>819</v>
      </c>
      <c r="F346">
        <v>1</v>
      </c>
      <c r="G346">
        <v>9</v>
      </c>
      <c r="H346" s="1">
        <v>3.99</v>
      </c>
      <c r="J346">
        <v>0</v>
      </c>
      <c r="K346">
        <v>0</v>
      </c>
      <c r="L346">
        <f>IF(Tabelle1[[#This Row],[RRP (EUR)]]&lt;50,1,0)</f>
        <v>1</v>
      </c>
      <c r="M346">
        <f>IF(AND(Tabelle1[[#This Row],[RRP (EUR)]]&gt;50,Tabelle1[[#This Row],[RRP (EUR)]]&lt;100),1,0)</f>
        <v>0</v>
      </c>
      <c r="N346">
        <f>IF(AND(Tabelle1[[#This Row],[RRP (EUR)]]&gt;100,Tabelle1[[#This Row],[RRP (EUR)]]&lt;200),1,0)</f>
        <v>0</v>
      </c>
      <c r="O346">
        <f>IF(AND(Tabelle1[[#This Row],[RRP (EUR)]]&gt;200,Tabelle1[[#This Row],[RRP (EUR)]]&lt;300),1,0)</f>
        <v>0</v>
      </c>
      <c r="P346">
        <f>IF(Tabelle1[[#This Row],[RRP (EUR)]]&gt;300,1,0)</f>
        <v>0</v>
      </c>
      <c r="Q346" s="1">
        <f>LEN(Tabelle1[[#This Row],[Number]])-2</f>
        <v>5</v>
      </c>
    </row>
    <row r="347" spans="1:17" x14ac:dyDescent="0.45">
      <c r="A347" s="1" t="s">
        <v>820</v>
      </c>
      <c r="B347" t="s">
        <v>731</v>
      </c>
      <c r="C347" s="1" t="s">
        <v>738</v>
      </c>
      <c r="D347">
        <v>2023</v>
      </c>
      <c r="E347" t="s">
        <v>821</v>
      </c>
      <c r="F347">
        <v>1</v>
      </c>
      <c r="G347">
        <v>8</v>
      </c>
      <c r="H347" s="1">
        <v>3.99</v>
      </c>
      <c r="J347">
        <v>0</v>
      </c>
      <c r="K347">
        <v>0</v>
      </c>
      <c r="L347">
        <f>IF(Tabelle1[[#This Row],[RRP (EUR)]]&lt;50,1,0)</f>
        <v>1</v>
      </c>
      <c r="M347">
        <f>IF(AND(Tabelle1[[#This Row],[RRP (EUR)]]&gt;50,Tabelle1[[#This Row],[RRP (EUR)]]&lt;100),1,0)</f>
        <v>0</v>
      </c>
      <c r="N347">
        <f>IF(AND(Tabelle1[[#This Row],[RRP (EUR)]]&gt;100,Tabelle1[[#This Row],[RRP (EUR)]]&lt;200),1,0)</f>
        <v>0</v>
      </c>
      <c r="O347">
        <f>IF(AND(Tabelle1[[#This Row],[RRP (EUR)]]&gt;200,Tabelle1[[#This Row],[RRP (EUR)]]&lt;300),1,0)</f>
        <v>0</v>
      </c>
      <c r="P347">
        <f>IF(Tabelle1[[#This Row],[RRP (EUR)]]&gt;300,1,0)</f>
        <v>0</v>
      </c>
      <c r="Q347" s="1">
        <f>LEN(Tabelle1[[#This Row],[Number]])-2</f>
        <v>5</v>
      </c>
    </row>
    <row r="348" spans="1:17" x14ac:dyDescent="0.45">
      <c r="A348" s="1" t="s">
        <v>822</v>
      </c>
      <c r="B348" t="s">
        <v>731</v>
      </c>
      <c r="C348" s="1" t="s">
        <v>738</v>
      </c>
      <c r="D348">
        <v>2023</v>
      </c>
      <c r="E348" t="s">
        <v>823</v>
      </c>
      <c r="F348">
        <v>1</v>
      </c>
      <c r="G348">
        <v>9</v>
      </c>
      <c r="H348" s="1">
        <v>3.99</v>
      </c>
      <c r="J348">
        <v>0</v>
      </c>
      <c r="K348">
        <v>0</v>
      </c>
      <c r="L348">
        <f>IF(Tabelle1[[#This Row],[RRP (EUR)]]&lt;50,1,0)</f>
        <v>1</v>
      </c>
      <c r="M348">
        <f>IF(AND(Tabelle1[[#This Row],[RRP (EUR)]]&gt;50,Tabelle1[[#This Row],[RRP (EUR)]]&lt;100),1,0)</f>
        <v>0</v>
      </c>
      <c r="N348">
        <f>IF(AND(Tabelle1[[#This Row],[RRP (EUR)]]&gt;100,Tabelle1[[#This Row],[RRP (EUR)]]&lt;200),1,0)</f>
        <v>0</v>
      </c>
      <c r="O348">
        <f>IF(AND(Tabelle1[[#This Row],[RRP (EUR)]]&gt;200,Tabelle1[[#This Row],[RRP (EUR)]]&lt;300),1,0)</f>
        <v>0</v>
      </c>
      <c r="P348">
        <f>IF(Tabelle1[[#This Row],[RRP (EUR)]]&gt;300,1,0)</f>
        <v>0</v>
      </c>
      <c r="Q348" s="1">
        <f>LEN(Tabelle1[[#This Row],[Number]])-2</f>
        <v>5</v>
      </c>
    </row>
    <row r="349" spans="1:17" x14ac:dyDescent="0.45">
      <c r="A349" s="1" t="s">
        <v>824</v>
      </c>
      <c r="B349" t="s">
        <v>731</v>
      </c>
      <c r="C349" s="1" t="s">
        <v>738</v>
      </c>
      <c r="D349">
        <v>2023</v>
      </c>
      <c r="E349" t="s">
        <v>825</v>
      </c>
      <c r="F349">
        <v>1</v>
      </c>
      <c r="G349">
        <v>8</v>
      </c>
      <c r="H349" s="1">
        <v>3.99</v>
      </c>
      <c r="J349">
        <v>0</v>
      </c>
      <c r="K349">
        <v>0</v>
      </c>
      <c r="L349">
        <f>IF(Tabelle1[[#This Row],[RRP (EUR)]]&lt;50,1,0)</f>
        <v>1</v>
      </c>
      <c r="M349">
        <f>IF(AND(Tabelle1[[#This Row],[RRP (EUR)]]&gt;50,Tabelle1[[#This Row],[RRP (EUR)]]&lt;100),1,0)</f>
        <v>0</v>
      </c>
      <c r="N349">
        <f>IF(AND(Tabelle1[[#This Row],[RRP (EUR)]]&gt;100,Tabelle1[[#This Row],[RRP (EUR)]]&lt;200),1,0)</f>
        <v>0</v>
      </c>
      <c r="O349">
        <f>IF(AND(Tabelle1[[#This Row],[RRP (EUR)]]&gt;200,Tabelle1[[#This Row],[RRP (EUR)]]&lt;300),1,0)</f>
        <v>0</v>
      </c>
      <c r="P349">
        <f>IF(Tabelle1[[#This Row],[RRP (EUR)]]&gt;300,1,0)</f>
        <v>0</v>
      </c>
      <c r="Q349" s="1">
        <f>LEN(Tabelle1[[#This Row],[Number]])-2</f>
        <v>5</v>
      </c>
    </row>
    <row r="350" spans="1:17" x14ac:dyDescent="0.45">
      <c r="A350" s="1" t="s">
        <v>826</v>
      </c>
      <c r="B350" t="s">
        <v>731</v>
      </c>
      <c r="C350" s="1" t="s">
        <v>738</v>
      </c>
      <c r="D350">
        <v>2023</v>
      </c>
      <c r="E350" t="s">
        <v>827</v>
      </c>
      <c r="F350">
        <v>1</v>
      </c>
      <c r="G350">
        <v>11</v>
      </c>
      <c r="H350" s="1">
        <v>3.99</v>
      </c>
      <c r="J350">
        <v>0</v>
      </c>
      <c r="K350">
        <v>0</v>
      </c>
      <c r="L350">
        <f>IF(Tabelle1[[#This Row],[RRP (EUR)]]&lt;50,1,0)</f>
        <v>1</v>
      </c>
      <c r="M350">
        <f>IF(AND(Tabelle1[[#This Row],[RRP (EUR)]]&gt;50,Tabelle1[[#This Row],[RRP (EUR)]]&lt;100),1,0)</f>
        <v>0</v>
      </c>
      <c r="N350">
        <f>IF(AND(Tabelle1[[#This Row],[RRP (EUR)]]&gt;100,Tabelle1[[#This Row],[RRP (EUR)]]&lt;200),1,0)</f>
        <v>0</v>
      </c>
      <c r="O350">
        <f>IF(AND(Tabelle1[[#This Row],[RRP (EUR)]]&gt;200,Tabelle1[[#This Row],[RRP (EUR)]]&lt;300),1,0)</f>
        <v>0</v>
      </c>
      <c r="P350">
        <f>IF(Tabelle1[[#This Row],[RRP (EUR)]]&gt;300,1,0)</f>
        <v>0</v>
      </c>
      <c r="Q350" s="1">
        <f>LEN(Tabelle1[[#This Row],[Number]])-2</f>
        <v>5</v>
      </c>
    </row>
    <row r="351" spans="1:17" x14ac:dyDescent="0.45">
      <c r="A351" s="1" t="s">
        <v>828</v>
      </c>
      <c r="B351" t="s">
        <v>731</v>
      </c>
      <c r="C351" s="1" t="s">
        <v>738</v>
      </c>
      <c r="D351">
        <v>2023</v>
      </c>
      <c r="E351" t="s">
        <v>829</v>
      </c>
      <c r="F351">
        <v>1</v>
      </c>
      <c r="G351">
        <v>7</v>
      </c>
      <c r="H351" s="1">
        <v>3.99</v>
      </c>
      <c r="J351">
        <v>0</v>
      </c>
      <c r="K351">
        <v>0</v>
      </c>
      <c r="L351">
        <f>IF(Tabelle1[[#This Row],[RRP (EUR)]]&lt;50,1,0)</f>
        <v>1</v>
      </c>
      <c r="M351">
        <f>IF(AND(Tabelle1[[#This Row],[RRP (EUR)]]&gt;50,Tabelle1[[#This Row],[RRP (EUR)]]&lt;100),1,0)</f>
        <v>0</v>
      </c>
      <c r="N351">
        <f>IF(AND(Tabelle1[[#This Row],[RRP (EUR)]]&gt;100,Tabelle1[[#This Row],[RRP (EUR)]]&lt;200),1,0)</f>
        <v>0</v>
      </c>
      <c r="O351">
        <f>IF(AND(Tabelle1[[#This Row],[RRP (EUR)]]&gt;200,Tabelle1[[#This Row],[RRP (EUR)]]&lt;300),1,0)</f>
        <v>0</v>
      </c>
      <c r="P351">
        <f>IF(Tabelle1[[#This Row],[RRP (EUR)]]&gt;300,1,0)</f>
        <v>0</v>
      </c>
      <c r="Q351" s="1">
        <f>LEN(Tabelle1[[#This Row],[Number]])-2</f>
        <v>5</v>
      </c>
    </row>
    <row r="352" spans="1:17" x14ac:dyDescent="0.45">
      <c r="A352" s="1" t="s">
        <v>830</v>
      </c>
      <c r="B352" t="s">
        <v>731</v>
      </c>
      <c r="C352" s="1" t="s">
        <v>738</v>
      </c>
      <c r="D352">
        <v>2023</v>
      </c>
      <c r="E352" t="s">
        <v>831</v>
      </c>
      <c r="F352">
        <v>1</v>
      </c>
      <c r="G352">
        <v>8</v>
      </c>
      <c r="H352" s="1">
        <v>3.99</v>
      </c>
      <c r="J352">
        <v>0</v>
      </c>
      <c r="K352">
        <v>0</v>
      </c>
      <c r="L352">
        <f>IF(Tabelle1[[#This Row],[RRP (EUR)]]&lt;50,1,0)</f>
        <v>1</v>
      </c>
      <c r="M352">
        <f>IF(AND(Tabelle1[[#This Row],[RRP (EUR)]]&gt;50,Tabelle1[[#This Row],[RRP (EUR)]]&lt;100),1,0)</f>
        <v>0</v>
      </c>
      <c r="N352">
        <f>IF(AND(Tabelle1[[#This Row],[RRP (EUR)]]&gt;100,Tabelle1[[#This Row],[RRP (EUR)]]&lt;200),1,0)</f>
        <v>0</v>
      </c>
      <c r="O352">
        <f>IF(AND(Tabelle1[[#This Row],[RRP (EUR)]]&gt;200,Tabelle1[[#This Row],[RRP (EUR)]]&lt;300),1,0)</f>
        <v>0</v>
      </c>
      <c r="P352">
        <f>IF(Tabelle1[[#This Row],[RRP (EUR)]]&gt;300,1,0)</f>
        <v>0</v>
      </c>
      <c r="Q352" s="1">
        <f>LEN(Tabelle1[[#This Row],[Number]])-2</f>
        <v>5</v>
      </c>
    </row>
    <row r="353" spans="1:17" x14ac:dyDescent="0.45">
      <c r="A353" s="1" t="s">
        <v>832</v>
      </c>
      <c r="B353" t="s">
        <v>746</v>
      </c>
      <c r="C353" s="1" t="s">
        <v>747</v>
      </c>
      <c r="D353">
        <v>2023</v>
      </c>
      <c r="E353" t="s">
        <v>833</v>
      </c>
      <c r="H353" s="1">
        <v>5.99</v>
      </c>
      <c r="J353">
        <v>0</v>
      </c>
      <c r="K353">
        <v>0</v>
      </c>
      <c r="L353">
        <f>IF(Tabelle1[[#This Row],[RRP (EUR)]]&lt;50,1,0)</f>
        <v>1</v>
      </c>
      <c r="M353">
        <f>IF(AND(Tabelle1[[#This Row],[RRP (EUR)]]&gt;50,Tabelle1[[#This Row],[RRP (EUR)]]&lt;100),1,0)</f>
        <v>0</v>
      </c>
      <c r="N353">
        <f>IF(AND(Tabelle1[[#This Row],[RRP (EUR)]]&gt;100,Tabelle1[[#This Row],[RRP (EUR)]]&lt;200),1,0)</f>
        <v>0</v>
      </c>
      <c r="O353">
        <f>IF(AND(Tabelle1[[#This Row],[RRP (EUR)]]&gt;200,Tabelle1[[#This Row],[RRP (EUR)]]&lt;300),1,0)</f>
        <v>0</v>
      </c>
      <c r="P353">
        <f>IF(Tabelle1[[#This Row],[RRP (EUR)]]&gt;300,1,0)</f>
        <v>0</v>
      </c>
      <c r="Q353" s="1">
        <f>LEN(Tabelle1[[#This Row],[Number]])-2</f>
        <v>5</v>
      </c>
    </row>
    <row r="354" spans="1:17" x14ac:dyDescent="0.45">
      <c r="A354" s="1" t="s">
        <v>834</v>
      </c>
      <c r="B354" t="s">
        <v>746</v>
      </c>
      <c r="C354" s="1" t="s">
        <v>747</v>
      </c>
      <c r="D354">
        <v>2023</v>
      </c>
      <c r="E354" t="s">
        <v>835</v>
      </c>
      <c r="F354">
        <v>2</v>
      </c>
      <c r="H354" s="1">
        <v>5.99</v>
      </c>
      <c r="J354">
        <v>0</v>
      </c>
      <c r="K354">
        <v>0</v>
      </c>
      <c r="L354">
        <f>IF(Tabelle1[[#This Row],[RRP (EUR)]]&lt;50,1,0)</f>
        <v>1</v>
      </c>
      <c r="M354">
        <f>IF(AND(Tabelle1[[#This Row],[RRP (EUR)]]&gt;50,Tabelle1[[#This Row],[RRP (EUR)]]&lt;100),1,0)</f>
        <v>0</v>
      </c>
      <c r="N354">
        <f>IF(AND(Tabelle1[[#This Row],[RRP (EUR)]]&gt;100,Tabelle1[[#This Row],[RRP (EUR)]]&lt;200),1,0)</f>
        <v>0</v>
      </c>
      <c r="O354">
        <f>IF(AND(Tabelle1[[#This Row],[RRP (EUR)]]&gt;200,Tabelle1[[#This Row],[RRP (EUR)]]&lt;300),1,0)</f>
        <v>0</v>
      </c>
      <c r="P354">
        <f>IF(Tabelle1[[#This Row],[RRP (EUR)]]&gt;300,1,0)</f>
        <v>0</v>
      </c>
      <c r="Q354" s="1">
        <f>LEN(Tabelle1[[#This Row],[Number]])-2</f>
        <v>5</v>
      </c>
    </row>
    <row r="355" spans="1:17" x14ac:dyDescent="0.45">
      <c r="A355" s="1" t="s">
        <v>836</v>
      </c>
      <c r="B355" t="s">
        <v>746</v>
      </c>
      <c r="C355" s="1" t="s">
        <v>747</v>
      </c>
      <c r="D355">
        <v>2023</v>
      </c>
      <c r="E355" t="s">
        <v>837</v>
      </c>
      <c r="F355">
        <v>1</v>
      </c>
      <c r="H355" s="1">
        <v>5.99</v>
      </c>
      <c r="J355">
        <v>0</v>
      </c>
      <c r="K355">
        <v>0</v>
      </c>
      <c r="L355">
        <f>IF(Tabelle1[[#This Row],[RRP (EUR)]]&lt;50,1,0)</f>
        <v>1</v>
      </c>
      <c r="M355">
        <f>IF(AND(Tabelle1[[#This Row],[RRP (EUR)]]&gt;50,Tabelle1[[#This Row],[RRP (EUR)]]&lt;100),1,0)</f>
        <v>0</v>
      </c>
      <c r="N355">
        <f>IF(AND(Tabelle1[[#This Row],[RRP (EUR)]]&gt;100,Tabelle1[[#This Row],[RRP (EUR)]]&lt;200),1,0)</f>
        <v>0</v>
      </c>
      <c r="O355">
        <f>IF(AND(Tabelle1[[#This Row],[RRP (EUR)]]&gt;200,Tabelle1[[#This Row],[RRP (EUR)]]&lt;300),1,0)</f>
        <v>0</v>
      </c>
      <c r="P355">
        <f>IF(Tabelle1[[#This Row],[RRP (EUR)]]&gt;300,1,0)</f>
        <v>0</v>
      </c>
      <c r="Q355" s="1">
        <f>LEN(Tabelle1[[#This Row],[Number]])-2</f>
        <v>5</v>
      </c>
    </row>
    <row r="356" spans="1:17" x14ac:dyDescent="0.45">
      <c r="A356" s="1" t="s">
        <v>838</v>
      </c>
      <c r="B356" t="s">
        <v>746</v>
      </c>
      <c r="C356" s="1" t="s">
        <v>747</v>
      </c>
      <c r="D356">
        <v>2023</v>
      </c>
      <c r="E356" t="s">
        <v>839</v>
      </c>
      <c r="F356">
        <v>1</v>
      </c>
      <c r="H356" s="1">
        <v>5.99</v>
      </c>
      <c r="J356">
        <v>0</v>
      </c>
      <c r="K356">
        <v>0</v>
      </c>
      <c r="L356">
        <f>IF(Tabelle1[[#This Row],[RRP (EUR)]]&lt;50,1,0)</f>
        <v>1</v>
      </c>
      <c r="M356">
        <f>IF(AND(Tabelle1[[#This Row],[RRP (EUR)]]&gt;50,Tabelle1[[#This Row],[RRP (EUR)]]&lt;100),1,0)</f>
        <v>0</v>
      </c>
      <c r="N356">
        <f>IF(AND(Tabelle1[[#This Row],[RRP (EUR)]]&gt;100,Tabelle1[[#This Row],[RRP (EUR)]]&lt;200),1,0)</f>
        <v>0</v>
      </c>
      <c r="O356">
        <f>IF(AND(Tabelle1[[#This Row],[RRP (EUR)]]&gt;200,Tabelle1[[#This Row],[RRP (EUR)]]&lt;300),1,0)</f>
        <v>0</v>
      </c>
      <c r="P356">
        <f>IF(Tabelle1[[#This Row],[RRP (EUR)]]&gt;300,1,0)</f>
        <v>0</v>
      </c>
      <c r="Q356" s="1">
        <f>LEN(Tabelle1[[#This Row],[Number]])-2</f>
        <v>5</v>
      </c>
    </row>
    <row r="357" spans="1:17" x14ac:dyDescent="0.45">
      <c r="A357" s="1" t="s">
        <v>840</v>
      </c>
      <c r="B357" t="s">
        <v>746</v>
      </c>
      <c r="C357" s="1" t="s">
        <v>747</v>
      </c>
      <c r="D357">
        <v>2023</v>
      </c>
      <c r="E357" t="s">
        <v>841</v>
      </c>
      <c r="F357">
        <v>1</v>
      </c>
      <c r="H357" s="1">
        <v>5.99</v>
      </c>
      <c r="J357">
        <v>0</v>
      </c>
      <c r="K357">
        <v>0</v>
      </c>
      <c r="L357">
        <f>IF(Tabelle1[[#This Row],[RRP (EUR)]]&lt;50,1,0)</f>
        <v>1</v>
      </c>
      <c r="M357">
        <f>IF(AND(Tabelle1[[#This Row],[RRP (EUR)]]&gt;50,Tabelle1[[#This Row],[RRP (EUR)]]&lt;100),1,0)</f>
        <v>0</v>
      </c>
      <c r="N357">
        <f>IF(AND(Tabelle1[[#This Row],[RRP (EUR)]]&gt;100,Tabelle1[[#This Row],[RRP (EUR)]]&lt;200),1,0)</f>
        <v>0</v>
      </c>
      <c r="O357">
        <f>IF(AND(Tabelle1[[#This Row],[RRP (EUR)]]&gt;200,Tabelle1[[#This Row],[RRP (EUR)]]&lt;300),1,0)</f>
        <v>0</v>
      </c>
      <c r="P357">
        <f>IF(Tabelle1[[#This Row],[RRP (EUR)]]&gt;300,1,0)</f>
        <v>0</v>
      </c>
      <c r="Q357" s="1">
        <f>LEN(Tabelle1[[#This Row],[Number]])-2</f>
        <v>5</v>
      </c>
    </row>
    <row r="358" spans="1:17" x14ac:dyDescent="0.45">
      <c r="A358" s="1" t="s">
        <v>842</v>
      </c>
      <c r="B358" t="s">
        <v>746</v>
      </c>
      <c r="C358" s="1" t="s">
        <v>747</v>
      </c>
      <c r="D358">
        <v>2023</v>
      </c>
      <c r="E358" t="s">
        <v>843</v>
      </c>
      <c r="F358">
        <v>1</v>
      </c>
      <c r="H358" s="1">
        <v>5.99</v>
      </c>
      <c r="J358">
        <v>0</v>
      </c>
      <c r="K358">
        <v>0</v>
      </c>
      <c r="L358">
        <f>IF(Tabelle1[[#This Row],[RRP (EUR)]]&lt;50,1,0)</f>
        <v>1</v>
      </c>
      <c r="M358">
        <f>IF(AND(Tabelle1[[#This Row],[RRP (EUR)]]&gt;50,Tabelle1[[#This Row],[RRP (EUR)]]&lt;100),1,0)</f>
        <v>0</v>
      </c>
      <c r="N358">
        <f>IF(AND(Tabelle1[[#This Row],[RRP (EUR)]]&gt;100,Tabelle1[[#This Row],[RRP (EUR)]]&lt;200),1,0)</f>
        <v>0</v>
      </c>
      <c r="O358">
        <f>IF(AND(Tabelle1[[#This Row],[RRP (EUR)]]&gt;200,Tabelle1[[#This Row],[RRP (EUR)]]&lt;300),1,0)</f>
        <v>0</v>
      </c>
      <c r="P358">
        <f>IF(Tabelle1[[#This Row],[RRP (EUR)]]&gt;300,1,0)</f>
        <v>0</v>
      </c>
      <c r="Q358" s="1">
        <f>LEN(Tabelle1[[#This Row],[Number]])-2</f>
        <v>5</v>
      </c>
    </row>
    <row r="359" spans="1:17" x14ac:dyDescent="0.45">
      <c r="A359" s="1" t="s">
        <v>844</v>
      </c>
      <c r="B359" t="s">
        <v>746</v>
      </c>
      <c r="C359" s="1" t="s">
        <v>747</v>
      </c>
      <c r="D359">
        <v>2023</v>
      </c>
      <c r="E359" t="s">
        <v>845</v>
      </c>
      <c r="F359">
        <v>1</v>
      </c>
      <c r="H359" s="1">
        <v>5.99</v>
      </c>
      <c r="J359">
        <v>0</v>
      </c>
      <c r="K359">
        <v>0</v>
      </c>
      <c r="L359">
        <f>IF(Tabelle1[[#This Row],[RRP (EUR)]]&lt;50,1,0)</f>
        <v>1</v>
      </c>
      <c r="M359">
        <f>IF(AND(Tabelle1[[#This Row],[RRP (EUR)]]&gt;50,Tabelle1[[#This Row],[RRP (EUR)]]&lt;100),1,0)</f>
        <v>0</v>
      </c>
      <c r="N359">
        <f>IF(AND(Tabelle1[[#This Row],[RRP (EUR)]]&gt;100,Tabelle1[[#This Row],[RRP (EUR)]]&lt;200),1,0)</f>
        <v>0</v>
      </c>
      <c r="O359">
        <f>IF(AND(Tabelle1[[#This Row],[RRP (EUR)]]&gt;200,Tabelle1[[#This Row],[RRP (EUR)]]&lt;300),1,0)</f>
        <v>0</v>
      </c>
      <c r="P359">
        <f>IF(Tabelle1[[#This Row],[RRP (EUR)]]&gt;300,1,0)</f>
        <v>0</v>
      </c>
      <c r="Q359" s="1">
        <f>LEN(Tabelle1[[#This Row],[Number]])-2</f>
        <v>5</v>
      </c>
    </row>
    <row r="360" spans="1:17" x14ac:dyDescent="0.45">
      <c r="A360" s="1" t="s">
        <v>846</v>
      </c>
      <c r="B360" t="s">
        <v>746</v>
      </c>
      <c r="C360" s="1" t="s">
        <v>747</v>
      </c>
      <c r="D360">
        <v>2023</v>
      </c>
      <c r="E360" t="s">
        <v>847</v>
      </c>
      <c r="F360">
        <v>1</v>
      </c>
      <c r="H360" s="1">
        <v>5.99</v>
      </c>
      <c r="J360">
        <v>0</v>
      </c>
      <c r="K360">
        <v>0</v>
      </c>
      <c r="L360">
        <f>IF(Tabelle1[[#This Row],[RRP (EUR)]]&lt;50,1,0)</f>
        <v>1</v>
      </c>
      <c r="M360">
        <f>IF(AND(Tabelle1[[#This Row],[RRP (EUR)]]&gt;50,Tabelle1[[#This Row],[RRP (EUR)]]&lt;100),1,0)</f>
        <v>0</v>
      </c>
      <c r="N360">
        <f>IF(AND(Tabelle1[[#This Row],[RRP (EUR)]]&gt;100,Tabelle1[[#This Row],[RRP (EUR)]]&lt;200),1,0)</f>
        <v>0</v>
      </c>
      <c r="O360">
        <f>IF(AND(Tabelle1[[#This Row],[RRP (EUR)]]&gt;200,Tabelle1[[#This Row],[RRP (EUR)]]&lt;300),1,0)</f>
        <v>0</v>
      </c>
      <c r="P360">
        <f>IF(Tabelle1[[#This Row],[RRP (EUR)]]&gt;300,1,0)</f>
        <v>0</v>
      </c>
      <c r="Q360" s="1">
        <f>LEN(Tabelle1[[#This Row],[Number]])-2</f>
        <v>5</v>
      </c>
    </row>
    <row r="361" spans="1:17" x14ac:dyDescent="0.45">
      <c r="A361" s="1" t="s">
        <v>848</v>
      </c>
      <c r="B361" t="s">
        <v>746</v>
      </c>
      <c r="C361" s="1" t="s">
        <v>747</v>
      </c>
      <c r="D361">
        <v>2023</v>
      </c>
      <c r="E361" t="s">
        <v>849</v>
      </c>
      <c r="F361">
        <v>2</v>
      </c>
      <c r="H361" s="1">
        <v>5.99</v>
      </c>
      <c r="J361">
        <v>0</v>
      </c>
      <c r="K361">
        <v>0</v>
      </c>
      <c r="L361">
        <f>IF(Tabelle1[[#This Row],[RRP (EUR)]]&lt;50,1,0)</f>
        <v>1</v>
      </c>
      <c r="M361">
        <f>IF(AND(Tabelle1[[#This Row],[RRP (EUR)]]&gt;50,Tabelle1[[#This Row],[RRP (EUR)]]&lt;100),1,0)</f>
        <v>0</v>
      </c>
      <c r="N361">
        <f>IF(AND(Tabelle1[[#This Row],[RRP (EUR)]]&gt;100,Tabelle1[[#This Row],[RRP (EUR)]]&lt;200),1,0)</f>
        <v>0</v>
      </c>
      <c r="O361">
        <f>IF(AND(Tabelle1[[#This Row],[RRP (EUR)]]&gt;200,Tabelle1[[#This Row],[RRP (EUR)]]&lt;300),1,0)</f>
        <v>0</v>
      </c>
      <c r="P361">
        <f>IF(Tabelle1[[#This Row],[RRP (EUR)]]&gt;300,1,0)</f>
        <v>0</v>
      </c>
      <c r="Q361" s="1">
        <f>LEN(Tabelle1[[#This Row],[Number]])-2</f>
        <v>5</v>
      </c>
    </row>
    <row r="362" spans="1:17" x14ac:dyDescent="0.45">
      <c r="A362" s="1" t="s">
        <v>850</v>
      </c>
      <c r="B362" t="s">
        <v>746</v>
      </c>
      <c r="C362" s="1" t="s">
        <v>747</v>
      </c>
      <c r="D362">
        <v>2023</v>
      </c>
      <c r="E362" t="s">
        <v>851</v>
      </c>
      <c r="F362">
        <v>10</v>
      </c>
      <c r="G362">
        <v>0</v>
      </c>
      <c r="H362" s="1">
        <v>5.99</v>
      </c>
      <c r="J362">
        <v>0</v>
      </c>
      <c r="K362">
        <v>0</v>
      </c>
      <c r="L362">
        <f>IF(Tabelle1[[#This Row],[RRP (EUR)]]&lt;50,1,0)</f>
        <v>1</v>
      </c>
      <c r="M362">
        <f>IF(AND(Tabelle1[[#This Row],[RRP (EUR)]]&gt;50,Tabelle1[[#This Row],[RRP (EUR)]]&lt;100),1,0)</f>
        <v>0</v>
      </c>
      <c r="N362">
        <f>IF(AND(Tabelle1[[#This Row],[RRP (EUR)]]&gt;100,Tabelle1[[#This Row],[RRP (EUR)]]&lt;200),1,0)</f>
        <v>0</v>
      </c>
      <c r="O362">
        <f>IF(AND(Tabelle1[[#This Row],[RRP (EUR)]]&gt;200,Tabelle1[[#This Row],[RRP (EUR)]]&lt;300),1,0)</f>
        <v>0</v>
      </c>
      <c r="P362">
        <f>IF(Tabelle1[[#This Row],[RRP (EUR)]]&gt;300,1,0)</f>
        <v>0</v>
      </c>
      <c r="Q362" s="1">
        <f>LEN(Tabelle1[[#This Row],[Number]])-2</f>
        <v>5</v>
      </c>
    </row>
    <row r="363" spans="1:17" x14ac:dyDescent="0.45">
      <c r="A363" s="1" t="s">
        <v>852</v>
      </c>
      <c r="B363" t="s">
        <v>746</v>
      </c>
      <c r="C363" s="1" t="s">
        <v>853</v>
      </c>
      <c r="D363">
        <v>2023</v>
      </c>
      <c r="E363" t="s">
        <v>854</v>
      </c>
      <c r="F363">
        <v>1</v>
      </c>
      <c r="G363">
        <v>130</v>
      </c>
      <c r="H363" s="1">
        <v>14.99</v>
      </c>
      <c r="J363">
        <v>0</v>
      </c>
      <c r="K363">
        <v>0</v>
      </c>
      <c r="L363">
        <f>IF(Tabelle1[[#This Row],[RRP (EUR)]]&lt;50,1,0)</f>
        <v>1</v>
      </c>
      <c r="M363">
        <f>IF(AND(Tabelle1[[#This Row],[RRP (EUR)]]&gt;50,Tabelle1[[#This Row],[RRP (EUR)]]&lt;100),1,0)</f>
        <v>0</v>
      </c>
      <c r="N363">
        <f>IF(AND(Tabelle1[[#This Row],[RRP (EUR)]]&gt;100,Tabelle1[[#This Row],[RRP (EUR)]]&lt;200),1,0)</f>
        <v>0</v>
      </c>
      <c r="O363">
        <f>IF(AND(Tabelle1[[#This Row],[RRP (EUR)]]&gt;200,Tabelle1[[#This Row],[RRP (EUR)]]&lt;300),1,0)</f>
        <v>0</v>
      </c>
      <c r="P363">
        <f>IF(Tabelle1[[#This Row],[RRP (EUR)]]&gt;300,1,0)</f>
        <v>0</v>
      </c>
      <c r="Q363" s="1">
        <f>LEN(Tabelle1[[#This Row],[Number]])-2</f>
        <v>5</v>
      </c>
    </row>
    <row r="364" spans="1:17" x14ac:dyDescent="0.45">
      <c r="A364" s="1" t="s">
        <v>855</v>
      </c>
      <c r="B364" t="s">
        <v>746</v>
      </c>
      <c r="C364" s="1" t="s">
        <v>853</v>
      </c>
      <c r="D364">
        <v>2023</v>
      </c>
      <c r="E364" t="s">
        <v>856</v>
      </c>
      <c r="F364">
        <v>2</v>
      </c>
      <c r="G364">
        <v>105</v>
      </c>
      <c r="H364" s="1">
        <v>24.99</v>
      </c>
      <c r="J364">
        <v>0</v>
      </c>
      <c r="K364">
        <v>0</v>
      </c>
      <c r="L364">
        <f>IF(Tabelle1[[#This Row],[RRP (EUR)]]&lt;50,1,0)</f>
        <v>1</v>
      </c>
      <c r="M364">
        <f>IF(AND(Tabelle1[[#This Row],[RRP (EUR)]]&gt;50,Tabelle1[[#This Row],[RRP (EUR)]]&lt;100),1,0)</f>
        <v>0</v>
      </c>
      <c r="N364">
        <f>IF(AND(Tabelle1[[#This Row],[RRP (EUR)]]&gt;100,Tabelle1[[#This Row],[RRP (EUR)]]&lt;200),1,0)</f>
        <v>0</v>
      </c>
      <c r="O364">
        <f>IF(AND(Tabelle1[[#This Row],[RRP (EUR)]]&gt;200,Tabelle1[[#This Row],[RRP (EUR)]]&lt;300),1,0)</f>
        <v>0</v>
      </c>
      <c r="P364">
        <f>IF(Tabelle1[[#This Row],[RRP (EUR)]]&gt;300,1,0)</f>
        <v>0</v>
      </c>
      <c r="Q364" s="1">
        <f>LEN(Tabelle1[[#This Row],[Number]])-2</f>
        <v>5</v>
      </c>
    </row>
    <row r="365" spans="1:17" x14ac:dyDescent="0.45">
      <c r="A365" s="1" t="s">
        <v>857</v>
      </c>
      <c r="B365" t="s">
        <v>746</v>
      </c>
      <c r="C365" s="1" t="s">
        <v>853</v>
      </c>
      <c r="D365">
        <v>2023</v>
      </c>
      <c r="E365" t="s">
        <v>858</v>
      </c>
      <c r="F365">
        <v>3</v>
      </c>
      <c r="G365">
        <v>218</v>
      </c>
      <c r="H365" s="1">
        <v>34.99</v>
      </c>
      <c r="J365">
        <v>0</v>
      </c>
      <c r="K365">
        <v>0</v>
      </c>
      <c r="L365">
        <f>IF(Tabelle1[[#This Row],[RRP (EUR)]]&lt;50,1,0)</f>
        <v>1</v>
      </c>
      <c r="M365">
        <f>IF(AND(Tabelle1[[#This Row],[RRP (EUR)]]&gt;50,Tabelle1[[#This Row],[RRP (EUR)]]&lt;100),1,0)</f>
        <v>0</v>
      </c>
      <c r="N365">
        <f>IF(AND(Tabelle1[[#This Row],[RRP (EUR)]]&gt;100,Tabelle1[[#This Row],[RRP (EUR)]]&lt;200),1,0)</f>
        <v>0</v>
      </c>
      <c r="O365">
        <f>IF(AND(Tabelle1[[#This Row],[RRP (EUR)]]&gt;200,Tabelle1[[#This Row],[RRP (EUR)]]&lt;300),1,0)</f>
        <v>0</v>
      </c>
      <c r="P365">
        <f>IF(Tabelle1[[#This Row],[RRP (EUR)]]&gt;300,1,0)</f>
        <v>0</v>
      </c>
      <c r="Q365" s="1">
        <f>LEN(Tabelle1[[#This Row],[Number]])-2</f>
        <v>5</v>
      </c>
    </row>
    <row r="366" spans="1:17" x14ac:dyDescent="0.45">
      <c r="A366" s="1" t="s">
        <v>859</v>
      </c>
      <c r="B366" t="s">
        <v>746</v>
      </c>
      <c r="C366" s="1" t="s">
        <v>853</v>
      </c>
      <c r="D366">
        <v>2023</v>
      </c>
      <c r="E366" t="s">
        <v>860</v>
      </c>
      <c r="F366">
        <v>4</v>
      </c>
      <c r="G366">
        <v>567</v>
      </c>
      <c r="H366" s="1">
        <v>64.989999999999995</v>
      </c>
      <c r="J366">
        <v>0</v>
      </c>
      <c r="K366">
        <v>0</v>
      </c>
      <c r="L366">
        <f>IF(Tabelle1[[#This Row],[RRP (EUR)]]&lt;50,1,0)</f>
        <v>0</v>
      </c>
      <c r="M366">
        <f>IF(AND(Tabelle1[[#This Row],[RRP (EUR)]]&gt;50,Tabelle1[[#This Row],[RRP (EUR)]]&lt;100),1,0)</f>
        <v>1</v>
      </c>
      <c r="N366">
        <f>IF(AND(Tabelle1[[#This Row],[RRP (EUR)]]&gt;100,Tabelle1[[#This Row],[RRP (EUR)]]&lt;200),1,0)</f>
        <v>0</v>
      </c>
      <c r="O366">
        <f>IF(AND(Tabelle1[[#This Row],[RRP (EUR)]]&gt;200,Tabelle1[[#This Row],[RRP (EUR)]]&lt;300),1,0)</f>
        <v>0</v>
      </c>
      <c r="P366">
        <f>IF(Tabelle1[[#This Row],[RRP (EUR)]]&gt;300,1,0)</f>
        <v>0</v>
      </c>
      <c r="Q366" s="1">
        <f>LEN(Tabelle1[[#This Row],[Number]])-2</f>
        <v>5</v>
      </c>
    </row>
    <row r="367" spans="1:17" x14ac:dyDescent="0.45">
      <c r="A367" s="1" t="s">
        <v>861</v>
      </c>
      <c r="B367" t="s">
        <v>746</v>
      </c>
      <c r="C367" s="1" t="s">
        <v>862</v>
      </c>
      <c r="D367">
        <v>2023</v>
      </c>
      <c r="E367" t="s">
        <v>863</v>
      </c>
      <c r="F367">
        <v>4</v>
      </c>
      <c r="G367">
        <v>588</v>
      </c>
      <c r="H367" s="1">
        <v>59.99</v>
      </c>
      <c r="J367">
        <v>0</v>
      </c>
      <c r="K367">
        <v>0</v>
      </c>
      <c r="L367">
        <f>IF(Tabelle1[[#This Row],[RRP (EUR)]]&lt;50,1,0)</f>
        <v>0</v>
      </c>
      <c r="M367">
        <f>IF(AND(Tabelle1[[#This Row],[RRP (EUR)]]&gt;50,Tabelle1[[#This Row],[RRP (EUR)]]&lt;100),1,0)</f>
        <v>1</v>
      </c>
      <c r="N367">
        <f>IF(AND(Tabelle1[[#This Row],[RRP (EUR)]]&gt;100,Tabelle1[[#This Row],[RRP (EUR)]]&lt;200),1,0)</f>
        <v>0</v>
      </c>
      <c r="O367">
        <f>IF(AND(Tabelle1[[#This Row],[RRP (EUR)]]&gt;200,Tabelle1[[#This Row],[RRP (EUR)]]&lt;300),1,0)</f>
        <v>0</v>
      </c>
      <c r="P367">
        <f>IF(Tabelle1[[#This Row],[RRP (EUR)]]&gt;300,1,0)</f>
        <v>0</v>
      </c>
      <c r="Q367" s="1">
        <f>LEN(Tabelle1[[#This Row],[Number]])-2</f>
        <v>5</v>
      </c>
    </row>
    <row r="368" spans="1:17" x14ac:dyDescent="0.45">
      <c r="A368" s="1" t="s">
        <v>864</v>
      </c>
      <c r="B368" t="s">
        <v>746</v>
      </c>
      <c r="C368" s="1" t="s">
        <v>853</v>
      </c>
      <c r="D368">
        <v>2023</v>
      </c>
      <c r="E368" t="s">
        <v>865</v>
      </c>
      <c r="F368">
        <v>5</v>
      </c>
      <c r="G368">
        <v>453</v>
      </c>
      <c r="H368" s="1">
        <v>49.99</v>
      </c>
      <c r="J368">
        <v>0</v>
      </c>
      <c r="K368">
        <v>0</v>
      </c>
      <c r="L368">
        <f>IF(Tabelle1[[#This Row],[RRP (EUR)]]&lt;50,1,0)</f>
        <v>1</v>
      </c>
      <c r="M368">
        <f>IF(AND(Tabelle1[[#This Row],[RRP (EUR)]]&gt;50,Tabelle1[[#This Row],[RRP (EUR)]]&lt;100),1,0)</f>
        <v>0</v>
      </c>
      <c r="N368">
        <f>IF(AND(Tabelle1[[#This Row],[RRP (EUR)]]&gt;100,Tabelle1[[#This Row],[RRP (EUR)]]&lt;200),1,0)</f>
        <v>0</v>
      </c>
      <c r="O368">
        <f>IF(AND(Tabelle1[[#This Row],[RRP (EUR)]]&gt;200,Tabelle1[[#This Row],[RRP (EUR)]]&lt;300),1,0)</f>
        <v>0</v>
      </c>
      <c r="P368">
        <f>IF(Tabelle1[[#This Row],[RRP (EUR)]]&gt;300,1,0)</f>
        <v>0</v>
      </c>
      <c r="Q368" s="1">
        <f>LEN(Tabelle1[[#This Row],[Number]])-2</f>
        <v>5</v>
      </c>
    </row>
    <row r="369" spans="1:17" x14ac:dyDescent="0.45">
      <c r="A369" s="1" t="s">
        <v>866</v>
      </c>
      <c r="B369" t="s">
        <v>746</v>
      </c>
      <c r="C369" s="1" t="s">
        <v>853</v>
      </c>
      <c r="D369">
        <v>2023</v>
      </c>
      <c r="E369" t="s">
        <v>867</v>
      </c>
      <c r="F369">
        <v>1</v>
      </c>
      <c r="G369">
        <v>106</v>
      </c>
      <c r="H369" s="1">
        <v>9.99</v>
      </c>
      <c r="J369">
        <v>0</v>
      </c>
      <c r="K369">
        <v>0</v>
      </c>
      <c r="L369">
        <f>IF(Tabelle1[[#This Row],[RRP (EUR)]]&lt;50,1,0)</f>
        <v>1</v>
      </c>
      <c r="M369">
        <f>IF(AND(Tabelle1[[#This Row],[RRP (EUR)]]&gt;50,Tabelle1[[#This Row],[RRP (EUR)]]&lt;100),1,0)</f>
        <v>0</v>
      </c>
      <c r="N369">
        <f>IF(AND(Tabelle1[[#This Row],[RRP (EUR)]]&gt;100,Tabelle1[[#This Row],[RRP (EUR)]]&lt;200),1,0)</f>
        <v>0</v>
      </c>
      <c r="O369">
        <f>IF(AND(Tabelle1[[#This Row],[RRP (EUR)]]&gt;200,Tabelle1[[#This Row],[RRP (EUR)]]&lt;300),1,0)</f>
        <v>0</v>
      </c>
      <c r="P369">
        <f>IF(Tabelle1[[#This Row],[RRP (EUR)]]&gt;300,1,0)</f>
        <v>0</v>
      </c>
      <c r="Q369" s="1">
        <f>LEN(Tabelle1[[#This Row],[Number]])-2</f>
        <v>5</v>
      </c>
    </row>
    <row r="370" spans="1:17" x14ac:dyDescent="0.45">
      <c r="A370" s="1" t="s">
        <v>868</v>
      </c>
      <c r="B370" t="s">
        <v>746</v>
      </c>
      <c r="C370" s="1" t="s">
        <v>853</v>
      </c>
      <c r="D370">
        <v>2023</v>
      </c>
      <c r="E370" t="s">
        <v>869</v>
      </c>
      <c r="F370">
        <v>2</v>
      </c>
      <c r="G370">
        <v>174</v>
      </c>
      <c r="H370" s="1">
        <v>26.99</v>
      </c>
      <c r="J370">
        <v>0</v>
      </c>
      <c r="K370">
        <v>0</v>
      </c>
      <c r="L370">
        <f>IF(Tabelle1[[#This Row],[RRP (EUR)]]&lt;50,1,0)</f>
        <v>1</v>
      </c>
      <c r="M370">
        <f>IF(AND(Tabelle1[[#This Row],[RRP (EUR)]]&gt;50,Tabelle1[[#This Row],[RRP (EUR)]]&lt;100),1,0)</f>
        <v>0</v>
      </c>
      <c r="N370">
        <f>IF(AND(Tabelle1[[#This Row],[RRP (EUR)]]&gt;100,Tabelle1[[#This Row],[RRP (EUR)]]&lt;200),1,0)</f>
        <v>0</v>
      </c>
      <c r="O370">
        <f>IF(AND(Tabelle1[[#This Row],[RRP (EUR)]]&gt;200,Tabelle1[[#This Row],[RRP (EUR)]]&lt;300),1,0)</f>
        <v>0</v>
      </c>
      <c r="P370">
        <f>IF(Tabelle1[[#This Row],[RRP (EUR)]]&gt;300,1,0)</f>
        <v>0</v>
      </c>
      <c r="Q370" s="1">
        <f>LEN(Tabelle1[[#This Row],[Number]])-2</f>
        <v>5</v>
      </c>
    </row>
    <row r="371" spans="1:17" x14ac:dyDescent="0.45">
      <c r="A371" s="1" t="s">
        <v>870</v>
      </c>
      <c r="B371" t="s">
        <v>746</v>
      </c>
      <c r="C371" s="1" t="s">
        <v>853</v>
      </c>
      <c r="D371">
        <v>2023</v>
      </c>
      <c r="E371" t="s">
        <v>871</v>
      </c>
      <c r="F371">
        <v>1</v>
      </c>
      <c r="G371">
        <v>259</v>
      </c>
      <c r="H371" s="1">
        <v>37.99</v>
      </c>
      <c r="J371">
        <v>0</v>
      </c>
      <c r="K371">
        <v>0</v>
      </c>
      <c r="L371">
        <f>IF(Tabelle1[[#This Row],[RRP (EUR)]]&lt;50,1,0)</f>
        <v>1</v>
      </c>
      <c r="M371">
        <f>IF(AND(Tabelle1[[#This Row],[RRP (EUR)]]&gt;50,Tabelle1[[#This Row],[RRP (EUR)]]&lt;100),1,0)</f>
        <v>0</v>
      </c>
      <c r="N371">
        <f>IF(AND(Tabelle1[[#This Row],[RRP (EUR)]]&gt;100,Tabelle1[[#This Row],[RRP (EUR)]]&lt;200),1,0)</f>
        <v>0</v>
      </c>
      <c r="O371">
        <f>IF(AND(Tabelle1[[#This Row],[RRP (EUR)]]&gt;200,Tabelle1[[#This Row],[RRP (EUR)]]&lt;300),1,0)</f>
        <v>0</v>
      </c>
      <c r="P371">
        <f>IF(Tabelle1[[#This Row],[RRP (EUR)]]&gt;300,1,0)</f>
        <v>0</v>
      </c>
      <c r="Q371" s="1">
        <f>LEN(Tabelle1[[#This Row],[Number]])-2</f>
        <v>5</v>
      </c>
    </row>
    <row r="372" spans="1:17" x14ac:dyDescent="0.45">
      <c r="A372" s="1" t="s">
        <v>872</v>
      </c>
      <c r="B372" t="s">
        <v>746</v>
      </c>
      <c r="C372" s="1" t="s">
        <v>853</v>
      </c>
      <c r="D372">
        <v>2023</v>
      </c>
      <c r="E372" t="s">
        <v>873</v>
      </c>
      <c r="F372">
        <v>5</v>
      </c>
      <c r="G372">
        <v>1321</v>
      </c>
      <c r="H372" s="1">
        <v>104.99</v>
      </c>
      <c r="J372">
        <v>0</v>
      </c>
      <c r="K372">
        <v>0</v>
      </c>
      <c r="L372">
        <f>IF(Tabelle1[[#This Row],[RRP (EUR)]]&lt;50,1,0)</f>
        <v>0</v>
      </c>
      <c r="M372">
        <f>IF(AND(Tabelle1[[#This Row],[RRP (EUR)]]&gt;50,Tabelle1[[#This Row],[RRP (EUR)]]&lt;100),1,0)</f>
        <v>0</v>
      </c>
      <c r="N372">
        <f>IF(AND(Tabelle1[[#This Row],[RRP (EUR)]]&gt;100,Tabelle1[[#This Row],[RRP (EUR)]]&lt;200),1,0)</f>
        <v>1</v>
      </c>
      <c r="O372">
        <f>IF(AND(Tabelle1[[#This Row],[RRP (EUR)]]&gt;200,Tabelle1[[#This Row],[RRP (EUR)]]&lt;300),1,0)</f>
        <v>0</v>
      </c>
      <c r="P372">
        <f>IF(Tabelle1[[#This Row],[RRP (EUR)]]&gt;300,1,0)</f>
        <v>0</v>
      </c>
      <c r="Q372" s="1">
        <f>LEN(Tabelle1[[#This Row],[Number]])-2</f>
        <v>5</v>
      </c>
    </row>
    <row r="373" spans="1:17" x14ac:dyDescent="0.45">
      <c r="A373" s="1" t="s">
        <v>874</v>
      </c>
      <c r="B373" t="s">
        <v>746</v>
      </c>
      <c r="C373" s="1" t="s">
        <v>853</v>
      </c>
      <c r="D373">
        <v>2023</v>
      </c>
      <c r="E373" t="s">
        <v>875</v>
      </c>
      <c r="F373">
        <v>2</v>
      </c>
      <c r="G373">
        <v>555</v>
      </c>
      <c r="H373" s="1">
        <v>64.989999999999995</v>
      </c>
      <c r="J373">
        <v>0</v>
      </c>
      <c r="K373">
        <v>0</v>
      </c>
      <c r="L373">
        <f>IF(Tabelle1[[#This Row],[RRP (EUR)]]&lt;50,1,0)</f>
        <v>0</v>
      </c>
      <c r="M373">
        <f>IF(AND(Tabelle1[[#This Row],[RRP (EUR)]]&gt;50,Tabelle1[[#This Row],[RRP (EUR)]]&lt;100),1,0)</f>
        <v>1</v>
      </c>
      <c r="N373">
        <f>IF(AND(Tabelle1[[#This Row],[RRP (EUR)]]&gt;100,Tabelle1[[#This Row],[RRP (EUR)]]&lt;200),1,0)</f>
        <v>0</v>
      </c>
      <c r="O373">
        <f>IF(AND(Tabelle1[[#This Row],[RRP (EUR)]]&gt;200,Tabelle1[[#This Row],[RRP (EUR)]]&lt;300),1,0)</f>
        <v>0</v>
      </c>
      <c r="P373">
        <f>IF(Tabelle1[[#This Row],[RRP (EUR)]]&gt;300,1,0)</f>
        <v>0</v>
      </c>
      <c r="Q373" s="1">
        <f>LEN(Tabelle1[[#This Row],[Number]])-2</f>
        <v>5</v>
      </c>
    </row>
    <row r="374" spans="1:17" x14ac:dyDescent="0.45">
      <c r="A374" s="1" t="s">
        <v>876</v>
      </c>
      <c r="B374" t="s">
        <v>746</v>
      </c>
      <c r="C374" s="1" t="s">
        <v>853</v>
      </c>
      <c r="D374">
        <v>2023</v>
      </c>
      <c r="E374" t="s">
        <v>877</v>
      </c>
      <c r="F374">
        <v>4</v>
      </c>
      <c r="G374">
        <v>1157</v>
      </c>
      <c r="H374" s="1">
        <v>104.99</v>
      </c>
      <c r="J374">
        <v>0</v>
      </c>
      <c r="K374">
        <v>0</v>
      </c>
      <c r="L374">
        <f>IF(Tabelle1[[#This Row],[RRP (EUR)]]&lt;50,1,0)</f>
        <v>0</v>
      </c>
      <c r="M374">
        <f>IF(AND(Tabelle1[[#This Row],[RRP (EUR)]]&gt;50,Tabelle1[[#This Row],[RRP (EUR)]]&lt;100),1,0)</f>
        <v>0</v>
      </c>
      <c r="N374">
        <f>IF(AND(Tabelle1[[#This Row],[RRP (EUR)]]&gt;100,Tabelle1[[#This Row],[RRP (EUR)]]&lt;200),1,0)</f>
        <v>1</v>
      </c>
      <c r="O374">
        <f>IF(AND(Tabelle1[[#This Row],[RRP (EUR)]]&gt;200,Tabelle1[[#This Row],[RRP (EUR)]]&lt;300),1,0)</f>
        <v>0</v>
      </c>
      <c r="P374">
        <f>IF(Tabelle1[[#This Row],[RRP (EUR)]]&gt;300,1,0)</f>
        <v>0</v>
      </c>
      <c r="Q374" s="1">
        <f>LEN(Tabelle1[[#This Row],[Number]])-2</f>
        <v>5</v>
      </c>
    </row>
    <row r="375" spans="1:17" x14ac:dyDescent="0.45">
      <c r="A375" s="1" t="s">
        <v>878</v>
      </c>
      <c r="B375" t="s">
        <v>746</v>
      </c>
      <c r="C375" s="1" t="s">
        <v>28</v>
      </c>
      <c r="D375">
        <v>2023</v>
      </c>
      <c r="E375" t="s">
        <v>879</v>
      </c>
      <c r="G375">
        <v>540</v>
      </c>
      <c r="H375" s="1">
        <v>64.989999999999995</v>
      </c>
      <c r="I375" t="s">
        <v>144</v>
      </c>
      <c r="J375">
        <v>0</v>
      </c>
      <c r="K375">
        <v>0</v>
      </c>
      <c r="L375">
        <f>IF(Tabelle1[[#This Row],[RRP (EUR)]]&lt;50,1,0)</f>
        <v>0</v>
      </c>
      <c r="M375">
        <f>IF(AND(Tabelle1[[#This Row],[RRP (EUR)]]&gt;50,Tabelle1[[#This Row],[RRP (EUR)]]&lt;100),1,0)</f>
        <v>1</v>
      </c>
      <c r="N375">
        <f>IF(AND(Tabelle1[[#This Row],[RRP (EUR)]]&gt;100,Tabelle1[[#This Row],[RRP (EUR)]]&lt;200),1,0)</f>
        <v>0</v>
      </c>
      <c r="O375">
        <f>IF(AND(Tabelle1[[#This Row],[RRP (EUR)]]&gt;200,Tabelle1[[#This Row],[RRP (EUR)]]&lt;300),1,0)</f>
        <v>0</v>
      </c>
      <c r="P375">
        <f>IF(Tabelle1[[#This Row],[RRP (EUR)]]&gt;300,1,0)</f>
        <v>0</v>
      </c>
      <c r="Q375" s="1">
        <f>LEN(Tabelle1[[#This Row],[Number]])-2</f>
        <v>5</v>
      </c>
    </row>
    <row r="376" spans="1:17" x14ac:dyDescent="0.45">
      <c r="A376" s="1" t="s">
        <v>880</v>
      </c>
      <c r="B376" t="s">
        <v>746</v>
      </c>
      <c r="C376" s="1" t="s">
        <v>853</v>
      </c>
      <c r="D376">
        <v>2023</v>
      </c>
      <c r="E376" t="s">
        <v>881</v>
      </c>
      <c r="F376">
        <v>3</v>
      </c>
      <c r="G376">
        <v>1062</v>
      </c>
      <c r="H376" s="1">
        <v>84.99</v>
      </c>
      <c r="J376">
        <v>0</v>
      </c>
      <c r="K376">
        <v>0</v>
      </c>
      <c r="L376">
        <f>IF(Tabelle1[[#This Row],[RRP (EUR)]]&lt;50,1,0)</f>
        <v>0</v>
      </c>
      <c r="M376">
        <f>IF(AND(Tabelle1[[#This Row],[RRP (EUR)]]&gt;50,Tabelle1[[#This Row],[RRP (EUR)]]&lt;100),1,0)</f>
        <v>1</v>
      </c>
      <c r="N376">
        <f>IF(AND(Tabelle1[[#This Row],[RRP (EUR)]]&gt;100,Tabelle1[[#This Row],[RRP (EUR)]]&lt;200),1,0)</f>
        <v>0</v>
      </c>
      <c r="O376">
        <f>IF(AND(Tabelle1[[#This Row],[RRP (EUR)]]&gt;200,Tabelle1[[#This Row],[RRP (EUR)]]&lt;300),1,0)</f>
        <v>0</v>
      </c>
      <c r="P376">
        <f>IF(Tabelle1[[#This Row],[RRP (EUR)]]&gt;300,1,0)</f>
        <v>0</v>
      </c>
      <c r="Q376" s="1">
        <f>LEN(Tabelle1[[#This Row],[Number]])-2</f>
        <v>5</v>
      </c>
    </row>
    <row r="377" spans="1:17" x14ac:dyDescent="0.45">
      <c r="A377" s="1" t="s">
        <v>882</v>
      </c>
      <c r="B377" t="s">
        <v>199</v>
      </c>
      <c r="C377" s="1" t="s">
        <v>200</v>
      </c>
      <c r="D377">
        <v>2023</v>
      </c>
      <c r="E377" t="s">
        <v>883</v>
      </c>
      <c r="F377">
        <v>2</v>
      </c>
      <c r="G377">
        <v>259</v>
      </c>
      <c r="H377" s="1">
        <v>20.99</v>
      </c>
      <c r="J377">
        <v>0</v>
      </c>
      <c r="K377">
        <v>0</v>
      </c>
      <c r="L377">
        <f>IF(Tabelle1[[#This Row],[RRP (EUR)]]&lt;50,1,0)</f>
        <v>1</v>
      </c>
      <c r="M377">
        <f>IF(AND(Tabelle1[[#This Row],[RRP (EUR)]]&gt;50,Tabelle1[[#This Row],[RRP (EUR)]]&lt;100),1,0)</f>
        <v>0</v>
      </c>
      <c r="N377">
        <f>IF(AND(Tabelle1[[#This Row],[RRP (EUR)]]&gt;100,Tabelle1[[#This Row],[RRP (EUR)]]&lt;200),1,0)</f>
        <v>0</v>
      </c>
      <c r="O377">
        <f>IF(AND(Tabelle1[[#This Row],[RRP (EUR)]]&gt;200,Tabelle1[[#This Row],[RRP (EUR)]]&lt;300),1,0)</f>
        <v>0</v>
      </c>
      <c r="P377">
        <f>IF(Tabelle1[[#This Row],[RRP (EUR)]]&gt;300,1,0)</f>
        <v>0</v>
      </c>
      <c r="Q377" s="1">
        <f>LEN(Tabelle1[[#This Row],[Number]])-2</f>
        <v>5</v>
      </c>
    </row>
    <row r="378" spans="1:17" x14ac:dyDescent="0.45">
      <c r="A378" s="1" t="s">
        <v>884</v>
      </c>
      <c r="B378" t="s">
        <v>199</v>
      </c>
      <c r="C378" s="1" t="s">
        <v>200</v>
      </c>
      <c r="D378">
        <v>2023</v>
      </c>
      <c r="E378" t="s">
        <v>885</v>
      </c>
      <c r="F378">
        <v>2</v>
      </c>
      <c r="G378">
        <v>237</v>
      </c>
      <c r="H378" s="1">
        <v>20.99</v>
      </c>
      <c r="J378">
        <v>0</v>
      </c>
      <c r="K378">
        <v>0</v>
      </c>
      <c r="L378">
        <f>IF(Tabelle1[[#This Row],[RRP (EUR)]]&lt;50,1,0)</f>
        <v>1</v>
      </c>
      <c r="M378">
        <f>IF(AND(Tabelle1[[#This Row],[RRP (EUR)]]&gt;50,Tabelle1[[#This Row],[RRP (EUR)]]&lt;100),1,0)</f>
        <v>0</v>
      </c>
      <c r="N378">
        <f>IF(AND(Tabelle1[[#This Row],[RRP (EUR)]]&gt;100,Tabelle1[[#This Row],[RRP (EUR)]]&lt;200),1,0)</f>
        <v>0</v>
      </c>
      <c r="O378">
        <f>IF(AND(Tabelle1[[#This Row],[RRP (EUR)]]&gt;200,Tabelle1[[#This Row],[RRP (EUR)]]&lt;300),1,0)</f>
        <v>0</v>
      </c>
      <c r="P378">
        <f>IF(Tabelle1[[#This Row],[RRP (EUR)]]&gt;300,1,0)</f>
        <v>0</v>
      </c>
      <c r="Q378" s="1">
        <f>LEN(Tabelle1[[#This Row],[Number]])-2</f>
        <v>5</v>
      </c>
    </row>
    <row r="379" spans="1:17" x14ac:dyDescent="0.45">
      <c r="A379" s="1" t="s">
        <v>886</v>
      </c>
      <c r="B379" t="s">
        <v>199</v>
      </c>
      <c r="C379" s="1" t="s">
        <v>200</v>
      </c>
      <c r="D379">
        <v>2023</v>
      </c>
      <c r="E379" t="s">
        <v>887</v>
      </c>
      <c r="F379">
        <v>2</v>
      </c>
      <c r="G379">
        <v>274</v>
      </c>
      <c r="H379" s="1">
        <v>37.99</v>
      </c>
      <c r="J379">
        <v>0</v>
      </c>
      <c r="K379">
        <v>0</v>
      </c>
      <c r="L379">
        <f>IF(Tabelle1[[#This Row],[RRP (EUR)]]&lt;50,1,0)</f>
        <v>1</v>
      </c>
      <c r="M379">
        <f>IF(AND(Tabelle1[[#This Row],[RRP (EUR)]]&gt;50,Tabelle1[[#This Row],[RRP (EUR)]]&lt;100),1,0)</f>
        <v>0</v>
      </c>
      <c r="N379">
        <f>IF(AND(Tabelle1[[#This Row],[RRP (EUR)]]&gt;100,Tabelle1[[#This Row],[RRP (EUR)]]&lt;200),1,0)</f>
        <v>0</v>
      </c>
      <c r="O379">
        <f>IF(AND(Tabelle1[[#This Row],[RRP (EUR)]]&gt;200,Tabelle1[[#This Row],[RRP (EUR)]]&lt;300),1,0)</f>
        <v>0</v>
      </c>
      <c r="P379">
        <f>IF(Tabelle1[[#This Row],[RRP (EUR)]]&gt;300,1,0)</f>
        <v>0</v>
      </c>
      <c r="Q379" s="1">
        <f>LEN(Tabelle1[[#This Row],[Number]])-2</f>
        <v>5</v>
      </c>
    </row>
    <row r="380" spans="1:17" x14ac:dyDescent="0.45">
      <c r="A380" s="1" t="s">
        <v>888</v>
      </c>
      <c r="B380" t="s">
        <v>199</v>
      </c>
      <c r="C380" s="1" t="s">
        <v>200</v>
      </c>
      <c r="D380">
        <v>2023</v>
      </c>
      <c r="E380" t="s">
        <v>889</v>
      </c>
      <c r="F380">
        <v>5</v>
      </c>
      <c r="G380">
        <v>434</v>
      </c>
      <c r="H380" s="1">
        <v>47.99</v>
      </c>
      <c r="J380">
        <v>0</v>
      </c>
      <c r="K380">
        <v>0</v>
      </c>
      <c r="L380">
        <f>IF(Tabelle1[[#This Row],[RRP (EUR)]]&lt;50,1,0)</f>
        <v>1</v>
      </c>
      <c r="M380">
        <f>IF(AND(Tabelle1[[#This Row],[RRP (EUR)]]&gt;50,Tabelle1[[#This Row],[RRP (EUR)]]&lt;100),1,0)</f>
        <v>0</v>
      </c>
      <c r="N380">
        <f>IF(AND(Tabelle1[[#This Row],[RRP (EUR)]]&gt;100,Tabelle1[[#This Row],[RRP (EUR)]]&lt;200),1,0)</f>
        <v>0</v>
      </c>
      <c r="O380">
        <f>IF(AND(Tabelle1[[#This Row],[RRP (EUR)]]&gt;200,Tabelle1[[#This Row],[RRP (EUR)]]&lt;300),1,0)</f>
        <v>0</v>
      </c>
      <c r="P380">
        <f>IF(Tabelle1[[#This Row],[RRP (EUR)]]&gt;300,1,0)</f>
        <v>0</v>
      </c>
      <c r="Q380" s="1">
        <f>LEN(Tabelle1[[#This Row],[Number]])-2</f>
        <v>5</v>
      </c>
    </row>
    <row r="381" spans="1:17" x14ac:dyDescent="0.45">
      <c r="A381" s="1" t="s">
        <v>890</v>
      </c>
      <c r="B381" t="s">
        <v>199</v>
      </c>
      <c r="C381" s="1" t="s">
        <v>200</v>
      </c>
      <c r="D381">
        <v>2023</v>
      </c>
      <c r="E381" t="s">
        <v>891</v>
      </c>
      <c r="F381">
        <v>4</v>
      </c>
      <c r="G381">
        <v>482</v>
      </c>
      <c r="H381" s="1">
        <v>52.99</v>
      </c>
      <c r="J381">
        <v>0</v>
      </c>
      <c r="K381">
        <v>0</v>
      </c>
      <c r="L381">
        <f>IF(Tabelle1[[#This Row],[RRP (EUR)]]&lt;50,1,0)</f>
        <v>0</v>
      </c>
      <c r="M381">
        <f>IF(AND(Tabelle1[[#This Row],[RRP (EUR)]]&gt;50,Tabelle1[[#This Row],[RRP (EUR)]]&lt;100),1,0)</f>
        <v>1</v>
      </c>
      <c r="N381">
        <f>IF(AND(Tabelle1[[#This Row],[RRP (EUR)]]&gt;100,Tabelle1[[#This Row],[RRP (EUR)]]&lt;200),1,0)</f>
        <v>0</v>
      </c>
      <c r="O381">
        <f>IF(AND(Tabelle1[[#This Row],[RRP (EUR)]]&gt;200,Tabelle1[[#This Row],[RRP (EUR)]]&lt;300),1,0)</f>
        <v>0</v>
      </c>
      <c r="P381">
        <f>IF(Tabelle1[[#This Row],[RRP (EUR)]]&gt;300,1,0)</f>
        <v>0</v>
      </c>
      <c r="Q381" s="1">
        <f>LEN(Tabelle1[[#This Row],[Number]])-2</f>
        <v>5</v>
      </c>
    </row>
    <row r="382" spans="1:17" x14ac:dyDescent="0.45">
      <c r="A382" s="1" t="s">
        <v>892</v>
      </c>
      <c r="B382" t="s">
        <v>199</v>
      </c>
      <c r="C382" s="1" t="s">
        <v>200</v>
      </c>
      <c r="D382">
        <v>2023</v>
      </c>
      <c r="E382" t="s">
        <v>893</v>
      </c>
      <c r="F382">
        <v>5</v>
      </c>
      <c r="G382">
        <v>494</v>
      </c>
      <c r="H382" s="1">
        <v>62.99</v>
      </c>
      <c r="J382">
        <v>0</v>
      </c>
      <c r="K382">
        <v>0</v>
      </c>
      <c r="L382">
        <f>IF(Tabelle1[[#This Row],[RRP (EUR)]]&lt;50,1,0)</f>
        <v>0</v>
      </c>
      <c r="M382">
        <f>IF(AND(Tabelle1[[#This Row],[RRP (EUR)]]&gt;50,Tabelle1[[#This Row],[RRP (EUR)]]&lt;100),1,0)</f>
        <v>1</v>
      </c>
      <c r="N382">
        <f>IF(AND(Tabelle1[[#This Row],[RRP (EUR)]]&gt;100,Tabelle1[[#This Row],[RRP (EUR)]]&lt;200),1,0)</f>
        <v>0</v>
      </c>
      <c r="O382">
        <f>IF(AND(Tabelle1[[#This Row],[RRP (EUR)]]&gt;200,Tabelle1[[#This Row],[RRP (EUR)]]&lt;300),1,0)</f>
        <v>0</v>
      </c>
      <c r="P382">
        <f>IF(Tabelle1[[#This Row],[RRP (EUR)]]&gt;300,1,0)</f>
        <v>0</v>
      </c>
      <c r="Q382" s="1">
        <f>LEN(Tabelle1[[#This Row],[Number]])-2</f>
        <v>5</v>
      </c>
    </row>
    <row r="383" spans="1:17" x14ac:dyDescent="0.45">
      <c r="A383" s="1" t="s">
        <v>894</v>
      </c>
      <c r="B383" t="s">
        <v>199</v>
      </c>
      <c r="C383" s="1" t="s">
        <v>200</v>
      </c>
      <c r="D383">
        <v>2023</v>
      </c>
      <c r="E383" t="s">
        <v>895</v>
      </c>
      <c r="F383">
        <v>7</v>
      </c>
      <c r="G383">
        <v>681</v>
      </c>
      <c r="H383" s="1">
        <v>84.99</v>
      </c>
      <c r="J383">
        <v>0</v>
      </c>
      <c r="K383">
        <v>0</v>
      </c>
      <c r="L383">
        <f>IF(Tabelle1[[#This Row],[RRP (EUR)]]&lt;50,1,0)</f>
        <v>0</v>
      </c>
      <c r="M383">
        <f>IF(AND(Tabelle1[[#This Row],[RRP (EUR)]]&gt;50,Tabelle1[[#This Row],[RRP (EUR)]]&lt;100),1,0)</f>
        <v>1</v>
      </c>
      <c r="N383">
        <f>IF(AND(Tabelle1[[#This Row],[RRP (EUR)]]&gt;100,Tabelle1[[#This Row],[RRP (EUR)]]&lt;200),1,0)</f>
        <v>0</v>
      </c>
      <c r="O383">
        <f>IF(AND(Tabelle1[[#This Row],[RRP (EUR)]]&gt;200,Tabelle1[[#This Row],[RRP (EUR)]]&lt;300),1,0)</f>
        <v>0</v>
      </c>
      <c r="P383">
        <f>IF(Tabelle1[[#This Row],[RRP (EUR)]]&gt;300,1,0)</f>
        <v>0</v>
      </c>
      <c r="Q383" s="1">
        <f>LEN(Tabelle1[[#This Row],[Number]])-2</f>
        <v>5</v>
      </c>
    </row>
    <row r="384" spans="1:17" x14ac:dyDescent="0.45">
      <c r="A384" s="1" t="s">
        <v>896</v>
      </c>
      <c r="B384" t="s">
        <v>199</v>
      </c>
      <c r="C384" s="1" t="s">
        <v>200</v>
      </c>
      <c r="D384">
        <v>2023</v>
      </c>
      <c r="E384" t="s">
        <v>897</v>
      </c>
      <c r="F384">
        <v>10</v>
      </c>
      <c r="G384">
        <v>878</v>
      </c>
      <c r="H384" s="1">
        <v>99.99</v>
      </c>
      <c r="J384">
        <v>0</v>
      </c>
      <c r="K384">
        <v>0</v>
      </c>
      <c r="L384">
        <f>IF(Tabelle1[[#This Row],[RRP (EUR)]]&lt;50,1,0)</f>
        <v>0</v>
      </c>
      <c r="M384">
        <f>IF(AND(Tabelle1[[#This Row],[RRP (EUR)]]&gt;50,Tabelle1[[#This Row],[RRP (EUR)]]&lt;100),1,0)</f>
        <v>1</v>
      </c>
      <c r="N384">
        <f>IF(AND(Tabelle1[[#This Row],[RRP (EUR)]]&gt;100,Tabelle1[[#This Row],[RRP (EUR)]]&lt;200),1,0)</f>
        <v>0</v>
      </c>
      <c r="O384">
        <f>IF(AND(Tabelle1[[#This Row],[RRP (EUR)]]&gt;200,Tabelle1[[#This Row],[RRP (EUR)]]&lt;300),1,0)</f>
        <v>0</v>
      </c>
      <c r="P384">
        <f>IF(Tabelle1[[#This Row],[RRP (EUR)]]&gt;300,1,0)</f>
        <v>0</v>
      </c>
      <c r="Q384" s="1">
        <f>LEN(Tabelle1[[#This Row],[Number]])-2</f>
        <v>5</v>
      </c>
    </row>
    <row r="385" spans="1:17" x14ac:dyDescent="0.45">
      <c r="A385" s="1" t="s">
        <v>898</v>
      </c>
      <c r="B385" t="s">
        <v>199</v>
      </c>
      <c r="C385" s="1" t="s">
        <v>200</v>
      </c>
      <c r="D385">
        <v>2023</v>
      </c>
      <c r="E385" t="s">
        <v>899</v>
      </c>
      <c r="F385">
        <v>7</v>
      </c>
      <c r="G385">
        <v>1257</v>
      </c>
      <c r="H385" s="1">
        <v>104.99</v>
      </c>
      <c r="J385">
        <v>0</v>
      </c>
      <c r="K385">
        <v>0</v>
      </c>
      <c r="L385">
        <f>IF(Tabelle1[[#This Row],[RRP (EUR)]]&lt;50,1,0)</f>
        <v>0</v>
      </c>
      <c r="M385">
        <f>IF(AND(Tabelle1[[#This Row],[RRP (EUR)]]&gt;50,Tabelle1[[#This Row],[RRP (EUR)]]&lt;100),1,0)</f>
        <v>0</v>
      </c>
      <c r="N385">
        <f>IF(AND(Tabelle1[[#This Row],[RRP (EUR)]]&gt;100,Tabelle1[[#This Row],[RRP (EUR)]]&lt;200),1,0)</f>
        <v>1</v>
      </c>
      <c r="O385">
        <f>IF(AND(Tabelle1[[#This Row],[RRP (EUR)]]&gt;200,Tabelle1[[#This Row],[RRP (EUR)]]&lt;300),1,0)</f>
        <v>0</v>
      </c>
      <c r="P385">
        <f>IF(Tabelle1[[#This Row],[RRP (EUR)]]&gt;300,1,0)</f>
        <v>0</v>
      </c>
      <c r="Q385" s="1">
        <f>LEN(Tabelle1[[#This Row],[Number]])-2</f>
        <v>5</v>
      </c>
    </row>
    <row r="386" spans="1:17" x14ac:dyDescent="0.45">
      <c r="A386" s="1" t="s">
        <v>900</v>
      </c>
      <c r="B386" t="s">
        <v>199</v>
      </c>
      <c r="C386" s="1" t="s">
        <v>200</v>
      </c>
      <c r="D386">
        <v>2023</v>
      </c>
      <c r="E386" t="s">
        <v>901</v>
      </c>
      <c r="F386">
        <v>6</v>
      </c>
      <c r="G386">
        <v>1389</v>
      </c>
      <c r="H386" s="1">
        <v>139.99</v>
      </c>
      <c r="J386">
        <v>0</v>
      </c>
      <c r="K386">
        <v>0</v>
      </c>
      <c r="L386">
        <f>IF(Tabelle1[[#This Row],[RRP (EUR)]]&lt;50,1,0)</f>
        <v>0</v>
      </c>
      <c r="M386">
        <f>IF(AND(Tabelle1[[#This Row],[RRP (EUR)]]&gt;50,Tabelle1[[#This Row],[RRP (EUR)]]&lt;100),1,0)</f>
        <v>0</v>
      </c>
      <c r="N386">
        <f>IF(AND(Tabelle1[[#This Row],[RRP (EUR)]]&gt;100,Tabelle1[[#This Row],[RRP (EUR)]]&lt;200),1,0)</f>
        <v>1</v>
      </c>
      <c r="O386">
        <f>IF(AND(Tabelle1[[#This Row],[RRP (EUR)]]&gt;200,Tabelle1[[#This Row],[RRP (EUR)]]&lt;300),1,0)</f>
        <v>0</v>
      </c>
      <c r="P386">
        <f>IF(Tabelle1[[#This Row],[RRP (EUR)]]&gt;300,1,0)</f>
        <v>0</v>
      </c>
      <c r="Q386" s="1">
        <f>LEN(Tabelle1[[#This Row],[Number]])-2</f>
        <v>5</v>
      </c>
    </row>
    <row r="387" spans="1:17" x14ac:dyDescent="0.45">
      <c r="A387" s="1" t="s">
        <v>902</v>
      </c>
      <c r="B387" t="s">
        <v>237</v>
      </c>
      <c r="C387" s="1" t="s">
        <v>903</v>
      </c>
      <c r="D387">
        <v>2023</v>
      </c>
      <c r="E387" t="s">
        <v>904</v>
      </c>
      <c r="F387">
        <v>1</v>
      </c>
      <c r="G387">
        <v>72</v>
      </c>
      <c r="H387" s="1">
        <v>9.99</v>
      </c>
      <c r="J387">
        <v>0</v>
      </c>
      <c r="K387">
        <v>0</v>
      </c>
      <c r="L387">
        <f>IF(Tabelle1[[#This Row],[RRP (EUR)]]&lt;50,1,0)</f>
        <v>1</v>
      </c>
      <c r="M387">
        <f>IF(AND(Tabelle1[[#This Row],[RRP (EUR)]]&gt;50,Tabelle1[[#This Row],[RRP (EUR)]]&lt;100),1,0)</f>
        <v>0</v>
      </c>
      <c r="N387">
        <f>IF(AND(Tabelle1[[#This Row],[RRP (EUR)]]&gt;100,Tabelle1[[#This Row],[RRP (EUR)]]&lt;200),1,0)</f>
        <v>0</v>
      </c>
      <c r="O387">
        <f>IF(AND(Tabelle1[[#This Row],[RRP (EUR)]]&gt;200,Tabelle1[[#This Row],[RRP (EUR)]]&lt;300),1,0)</f>
        <v>0</v>
      </c>
      <c r="P387">
        <f>IF(Tabelle1[[#This Row],[RRP (EUR)]]&gt;300,1,0)</f>
        <v>0</v>
      </c>
      <c r="Q387" s="1">
        <f>LEN(Tabelle1[[#This Row],[Number]])-2</f>
        <v>5</v>
      </c>
    </row>
    <row r="388" spans="1:17" x14ac:dyDescent="0.45">
      <c r="A388" s="1" t="s">
        <v>905</v>
      </c>
      <c r="B388" t="s">
        <v>237</v>
      </c>
      <c r="C388" s="1" t="s">
        <v>903</v>
      </c>
      <c r="D388">
        <v>2023</v>
      </c>
      <c r="E388" t="s">
        <v>906</v>
      </c>
      <c r="F388">
        <v>1</v>
      </c>
      <c r="G388">
        <v>57</v>
      </c>
      <c r="H388" s="1">
        <v>9.99</v>
      </c>
      <c r="J388">
        <v>0</v>
      </c>
      <c r="K388">
        <v>0</v>
      </c>
      <c r="L388">
        <f>IF(Tabelle1[[#This Row],[RRP (EUR)]]&lt;50,1,0)</f>
        <v>1</v>
      </c>
      <c r="M388">
        <f>IF(AND(Tabelle1[[#This Row],[RRP (EUR)]]&gt;50,Tabelle1[[#This Row],[RRP (EUR)]]&lt;100),1,0)</f>
        <v>0</v>
      </c>
      <c r="N388">
        <f>IF(AND(Tabelle1[[#This Row],[RRP (EUR)]]&gt;100,Tabelle1[[#This Row],[RRP (EUR)]]&lt;200),1,0)</f>
        <v>0</v>
      </c>
      <c r="O388">
        <f>IF(AND(Tabelle1[[#This Row],[RRP (EUR)]]&gt;200,Tabelle1[[#This Row],[RRP (EUR)]]&lt;300),1,0)</f>
        <v>0</v>
      </c>
      <c r="P388">
        <f>IF(Tabelle1[[#This Row],[RRP (EUR)]]&gt;300,1,0)</f>
        <v>0</v>
      </c>
      <c r="Q388" s="1">
        <f>LEN(Tabelle1[[#This Row],[Number]])-2</f>
        <v>5</v>
      </c>
    </row>
    <row r="389" spans="1:17" x14ac:dyDescent="0.45">
      <c r="A389" s="1" t="s">
        <v>907</v>
      </c>
      <c r="B389" t="s">
        <v>237</v>
      </c>
      <c r="C389" s="1" t="s">
        <v>903</v>
      </c>
      <c r="D389">
        <v>2023</v>
      </c>
      <c r="E389" t="s">
        <v>908</v>
      </c>
      <c r="F389">
        <v>1</v>
      </c>
      <c r="G389">
        <v>56</v>
      </c>
      <c r="H389" s="1">
        <v>9.99</v>
      </c>
      <c r="J389">
        <v>0</v>
      </c>
      <c r="K389">
        <v>0</v>
      </c>
      <c r="L389">
        <f>IF(Tabelle1[[#This Row],[RRP (EUR)]]&lt;50,1,0)</f>
        <v>1</v>
      </c>
      <c r="M389">
        <f>IF(AND(Tabelle1[[#This Row],[RRP (EUR)]]&gt;50,Tabelle1[[#This Row],[RRP (EUR)]]&lt;100),1,0)</f>
        <v>0</v>
      </c>
      <c r="N389">
        <f>IF(AND(Tabelle1[[#This Row],[RRP (EUR)]]&gt;100,Tabelle1[[#This Row],[RRP (EUR)]]&lt;200),1,0)</f>
        <v>0</v>
      </c>
      <c r="O389">
        <f>IF(AND(Tabelle1[[#This Row],[RRP (EUR)]]&gt;200,Tabelle1[[#This Row],[RRP (EUR)]]&lt;300),1,0)</f>
        <v>0</v>
      </c>
      <c r="P389">
        <f>IF(Tabelle1[[#This Row],[RRP (EUR)]]&gt;300,1,0)</f>
        <v>0</v>
      </c>
      <c r="Q389" s="1">
        <f>LEN(Tabelle1[[#This Row],[Number]])-2</f>
        <v>5</v>
      </c>
    </row>
    <row r="390" spans="1:17" x14ac:dyDescent="0.45">
      <c r="A390" s="1" t="s">
        <v>909</v>
      </c>
      <c r="B390" t="s">
        <v>237</v>
      </c>
      <c r="C390" s="1" t="s">
        <v>238</v>
      </c>
      <c r="D390">
        <v>2023</v>
      </c>
      <c r="E390" t="s">
        <v>910</v>
      </c>
      <c r="F390">
        <v>1</v>
      </c>
      <c r="G390">
        <v>94</v>
      </c>
      <c r="H390" s="1">
        <v>9.99</v>
      </c>
      <c r="J390">
        <v>0</v>
      </c>
      <c r="K390">
        <v>0</v>
      </c>
      <c r="L390">
        <f>IF(Tabelle1[[#This Row],[RRP (EUR)]]&lt;50,1,0)</f>
        <v>1</v>
      </c>
      <c r="M390">
        <f>IF(AND(Tabelle1[[#This Row],[RRP (EUR)]]&gt;50,Tabelle1[[#This Row],[RRP (EUR)]]&lt;100),1,0)</f>
        <v>0</v>
      </c>
      <c r="N390">
        <f>IF(AND(Tabelle1[[#This Row],[RRP (EUR)]]&gt;100,Tabelle1[[#This Row],[RRP (EUR)]]&lt;200),1,0)</f>
        <v>0</v>
      </c>
      <c r="O390">
        <f>IF(AND(Tabelle1[[#This Row],[RRP (EUR)]]&gt;200,Tabelle1[[#This Row],[RRP (EUR)]]&lt;300),1,0)</f>
        <v>0</v>
      </c>
      <c r="P390">
        <f>IF(Tabelle1[[#This Row],[RRP (EUR)]]&gt;300,1,0)</f>
        <v>0</v>
      </c>
      <c r="Q390" s="1">
        <f>LEN(Tabelle1[[#This Row],[Number]])-2</f>
        <v>5</v>
      </c>
    </row>
    <row r="391" spans="1:17" x14ac:dyDescent="0.45">
      <c r="A391" s="1" t="s">
        <v>911</v>
      </c>
      <c r="B391" t="s">
        <v>237</v>
      </c>
      <c r="C391" s="1" t="s">
        <v>238</v>
      </c>
      <c r="D391">
        <v>2023</v>
      </c>
      <c r="E391" t="s">
        <v>912</v>
      </c>
      <c r="F391">
        <v>2</v>
      </c>
      <c r="G391">
        <v>223</v>
      </c>
      <c r="H391" s="1">
        <v>19.989999999999998</v>
      </c>
      <c r="J391">
        <v>0</v>
      </c>
      <c r="K391">
        <v>0</v>
      </c>
      <c r="L391">
        <f>IF(Tabelle1[[#This Row],[RRP (EUR)]]&lt;50,1,0)</f>
        <v>1</v>
      </c>
      <c r="M391">
        <f>IF(AND(Tabelle1[[#This Row],[RRP (EUR)]]&gt;50,Tabelle1[[#This Row],[RRP (EUR)]]&lt;100),1,0)</f>
        <v>0</v>
      </c>
      <c r="N391">
        <f>IF(AND(Tabelle1[[#This Row],[RRP (EUR)]]&gt;100,Tabelle1[[#This Row],[RRP (EUR)]]&lt;200),1,0)</f>
        <v>0</v>
      </c>
      <c r="O391">
        <f>IF(AND(Tabelle1[[#This Row],[RRP (EUR)]]&gt;200,Tabelle1[[#This Row],[RRP (EUR)]]&lt;300),1,0)</f>
        <v>0</v>
      </c>
      <c r="P391">
        <f>IF(Tabelle1[[#This Row],[RRP (EUR)]]&gt;300,1,0)</f>
        <v>0</v>
      </c>
      <c r="Q391" s="1">
        <f>LEN(Tabelle1[[#This Row],[Number]])-2</f>
        <v>5</v>
      </c>
    </row>
    <row r="392" spans="1:17" x14ac:dyDescent="0.45">
      <c r="A392" s="1" t="s">
        <v>913</v>
      </c>
      <c r="B392" t="s">
        <v>237</v>
      </c>
      <c r="C392" s="1" t="s">
        <v>238</v>
      </c>
      <c r="D392">
        <v>2023</v>
      </c>
      <c r="E392" t="s">
        <v>914</v>
      </c>
      <c r="F392">
        <v>2</v>
      </c>
      <c r="G392">
        <v>285</v>
      </c>
      <c r="H392" s="1">
        <v>34.99</v>
      </c>
      <c r="J392">
        <v>0</v>
      </c>
      <c r="K392">
        <v>0</v>
      </c>
      <c r="L392">
        <f>IF(Tabelle1[[#This Row],[RRP (EUR)]]&lt;50,1,0)</f>
        <v>1</v>
      </c>
      <c r="M392">
        <f>IF(AND(Tabelle1[[#This Row],[RRP (EUR)]]&gt;50,Tabelle1[[#This Row],[RRP (EUR)]]&lt;100),1,0)</f>
        <v>0</v>
      </c>
      <c r="N392">
        <f>IF(AND(Tabelle1[[#This Row],[RRP (EUR)]]&gt;100,Tabelle1[[#This Row],[RRP (EUR)]]&lt;200),1,0)</f>
        <v>0</v>
      </c>
      <c r="O392">
        <f>IF(AND(Tabelle1[[#This Row],[RRP (EUR)]]&gt;200,Tabelle1[[#This Row],[RRP (EUR)]]&lt;300),1,0)</f>
        <v>0</v>
      </c>
      <c r="P392">
        <f>IF(Tabelle1[[#This Row],[RRP (EUR)]]&gt;300,1,0)</f>
        <v>0</v>
      </c>
      <c r="Q392" s="1">
        <f>LEN(Tabelle1[[#This Row],[Number]])-2</f>
        <v>5</v>
      </c>
    </row>
    <row r="393" spans="1:17" x14ac:dyDescent="0.45">
      <c r="A393" s="1" t="s">
        <v>915</v>
      </c>
      <c r="B393" t="s">
        <v>237</v>
      </c>
      <c r="C393" s="1" t="s">
        <v>238</v>
      </c>
      <c r="D393">
        <v>2023</v>
      </c>
      <c r="E393" t="s">
        <v>916</v>
      </c>
      <c r="F393">
        <v>4</v>
      </c>
      <c r="G393">
        <v>312</v>
      </c>
      <c r="H393" s="1">
        <v>44.99</v>
      </c>
      <c r="J393">
        <v>0</v>
      </c>
      <c r="K393">
        <v>0</v>
      </c>
      <c r="L393">
        <f>IF(Tabelle1[[#This Row],[RRP (EUR)]]&lt;50,1,0)</f>
        <v>1</v>
      </c>
      <c r="M393">
        <f>IF(AND(Tabelle1[[#This Row],[RRP (EUR)]]&gt;50,Tabelle1[[#This Row],[RRP (EUR)]]&lt;100),1,0)</f>
        <v>0</v>
      </c>
      <c r="N393">
        <f>IF(AND(Tabelle1[[#This Row],[RRP (EUR)]]&gt;100,Tabelle1[[#This Row],[RRP (EUR)]]&lt;200),1,0)</f>
        <v>0</v>
      </c>
      <c r="O393">
        <f>IF(AND(Tabelle1[[#This Row],[RRP (EUR)]]&gt;200,Tabelle1[[#This Row],[RRP (EUR)]]&lt;300),1,0)</f>
        <v>0</v>
      </c>
      <c r="P393">
        <f>IF(Tabelle1[[#This Row],[RRP (EUR)]]&gt;300,1,0)</f>
        <v>0</v>
      </c>
      <c r="Q393" s="1">
        <f>LEN(Tabelle1[[#This Row],[Number]])-2</f>
        <v>5</v>
      </c>
    </row>
    <row r="394" spans="1:17" x14ac:dyDescent="0.45">
      <c r="A394" s="1" t="s">
        <v>917</v>
      </c>
      <c r="B394" t="s">
        <v>237</v>
      </c>
      <c r="C394" s="1" t="s">
        <v>238</v>
      </c>
      <c r="D394">
        <v>2023</v>
      </c>
      <c r="E394" t="s">
        <v>918</v>
      </c>
      <c r="F394">
        <v>1</v>
      </c>
      <c r="G394">
        <v>146</v>
      </c>
      <c r="H394" s="1">
        <v>9.99</v>
      </c>
      <c r="J394">
        <v>0</v>
      </c>
      <c r="K394">
        <v>0</v>
      </c>
      <c r="L394">
        <f>IF(Tabelle1[[#This Row],[RRP (EUR)]]&lt;50,1,0)</f>
        <v>1</v>
      </c>
      <c r="M394">
        <f>IF(AND(Tabelle1[[#This Row],[RRP (EUR)]]&gt;50,Tabelle1[[#This Row],[RRP (EUR)]]&lt;100),1,0)</f>
        <v>0</v>
      </c>
      <c r="N394">
        <f>IF(AND(Tabelle1[[#This Row],[RRP (EUR)]]&gt;100,Tabelle1[[#This Row],[RRP (EUR)]]&lt;200),1,0)</f>
        <v>0</v>
      </c>
      <c r="O394">
        <f>IF(AND(Tabelle1[[#This Row],[RRP (EUR)]]&gt;200,Tabelle1[[#This Row],[RRP (EUR)]]&lt;300),1,0)</f>
        <v>0</v>
      </c>
      <c r="P394">
        <f>IF(Tabelle1[[#This Row],[RRP (EUR)]]&gt;300,1,0)</f>
        <v>0</v>
      </c>
      <c r="Q394" s="1">
        <f>LEN(Tabelle1[[#This Row],[Number]])-2</f>
        <v>5</v>
      </c>
    </row>
    <row r="395" spans="1:17" x14ac:dyDescent="0.45">
      <c r="A395" s="1" t="s">
        <v>919</v>
      </c>
      <c r="B395" t="s">
        <v>237</v>
      </c>
      <c r="C395" s="1" t="s">
        <v>238</v>
      </c>
      <c r="D395">
        <v>2023</v>
      </c>
      <c r="E395" t="s">
        <v>920</v>
      </c>
      <c r="F395">
        <v>6</v>
      </c>
      <c r="G395">
        <v>794</v>
      </c>
      <c r="H395" s="1">
        <v>79.989999999999995</v>
      </c>
      <c r="J395">
        <v>0</v>
      </c>
      <c r="K395">
        <v>0</v>
      </c>
      <c r="L395">
        <f>IF(Tabelle1[[#This Row],[RRP (EUR)]]&lt;50,1,0)</f>
        <v>0</v>
      </c>
      <c r="M395">
        <f>IF(AND(Tabelle1[[#This Row],[RRP (EUR)]]&gt;50,Tabelle1[[#This Row],[RRP (EUR)]]&lt;100),1,0)</f>
        <v>1</v>
      </c>
      <c r="N395">
        <f>IF(AND(Tabelle1[[#This Row],[RRP (EUR)]]&gt;100,Tabelle1[[#This Row],[RRP (EUR)]]&lt;200),1,0)</f>
        <v>0</v>
      </c>
      <c r="O395">
        <f>IF(AND(Tabelle1[[#This Row],[RRP (EUR)]]&gt;200,Tabelle1[[#This Row],[RRP (EUR)]]&lt;300),1,0)</f>
        <v>0</v>
      </c>
      <c r="P395">
        <f>IF(Tabelle1[[#This Row],[RRP (EUR)]]&gt;300,1,0)</f>
        <v>0</v>
      </c>
      <c r="Q395" s="1">
        <f>LEN(Tabelle1[[#This Row],[Number]])-2</f>
        <v>5</v>
      </c>
    </row>
    <row r="396" spans="1:17" x14ac:dyDescent="0.45">
      <c r="A396" s="1" t="s">
        <v>921</v>
      </c>
      <c r="B396" t="s">
        <v>237</v>
      </c>
      <c r="C396" s="1" t="s">
        <v>238</v>
      </c>
      <c r="D396">
        <v>2023</v>
      </c>
      <c r="E396" t="s">
        <v>922</v>
      </c>
      <c r="F396">
        <v>5</v>
      </c>
      <c r="G396">
        <v>973</v>
      </c>
      <c r="H396" s="1">
        <v>99.99</v>
      </c>
      <c r="J396">
        <v>0</v>
      </c>
      <c r="K396">
        <v>0</v>
      </c>
      <c r="L396">
        <f>IF(Tabelle1[[#This Row],[RRP (EUR)]]&lt;50,1,0)</f>
        <v>0</v>
      </c>
      <c r="M396">
        <f>IF(AND(Tabelle1[[#This Row],[RRP (EUR)]]&gt;50,Tabelle1[[#This Row],[RRP (EUR)]]&lt;100),1,0)</f>
        <v>1</v>
      </c>
      <c r="N396">
        <f>IF(AND(Tabelle1[[#This Row],[RRP (EUR)]]&gt;100,Tabelle1[[#This Row],[RRP (EUR)]]&lt;200),1,0)</f>
        <v>0</v>
      </c>
      <c r="O396">
        <f>IF(AND(Tabelle1[[#This Row],[RRP (EUR)]]&gt;200,Tabelle1[[#This Row],[RRP (EUR)]]&lt;300),1,0)</f>
        <v>0</v>
      </c>
      <c r="P396">
        <f>IF(Tabelle1[[#This Row],[RRP (EUR)]]&gt;300,1,0)</f>
        <v>0</v>
      </c>
      <c r="Q396" s="1">
        <f>LEN(Tabelle1[[#This Row],[Number]])-2</f>
        <v>5</v>
      </c>
    </row>
    <row r="397" spans="1:17" x14ac:dyDescent="0.45">
      <c r="A397" s="1" t="s">
        <v>923</v>
      </c>
      <c r="B397" t="s">
        <v>237</v>
      </c>
      <c r="C397" s="1" t="s">
        <v>238</v>
      </c>
      <c r="D397">
        <v>2023</v>
      </c>
      <c r="E397" t="s">
        <v>924</v>
      </c>
      <c r="F397">
        <v>6</v>
      </c>
      <c r="G397">
        <v>530</v>
      </c>
      <c r="H397" s="1">
        <v>59.99</v>
      </c>
      <c r="J397">
        <v>0</v>
      </c>
      <c r="K397">
        <v>0</v>
      </c>
      <c r="L397">
        <f>IF(Tabelle1[[#This Row],[RRP (EUR)]]&lt;50,1,0)</f>
        <v>0</v>
      </c>
      <c r="M397">
        <f>IF(AND(Tabelle1[[#This Row],[RRP (EUR)]]&gt;50,Tabelle1[[#This Row],[RRP (EUR)]]&lt;100),1,0)</f>
        <v>1</v>
      </c>
      <c r="N397">
        <f>IF(AND(Tabelle1[[#This Row],[RRP (EUR)]]&gt;100,Tabelle1[[#This Row],[RRP (EUR)]]&lt;200),1,0)</f>
        <v>0</v>
      </c>
      <c r="O397">
        <f>IF(AND(Tabelle1[[#This Row],[RRP (EUR)]]&gt;200,Tabelle1[[#This Row],[RRP (EUR)]]&lt;300),1,0)</f>
        <v>0</v>
      </c>
      <c r="P397">
        <f>IF(Tabelle1[[#This Row],[RRP (EUR)]]&gt;300,1,0)</f>
        <v>0</v>
      </c>
      <c r="Q397" s="1">
        <f>LEN(Tabelle1[[#This Row],[Number]])-2</f>
        <v>5</v>
      </c>
    </row>
    <row r="398" spans="1:17" x14ac:dyDescent="0.45">
      <c r="A398" s="1" t="s">
        <v>925</v>
      </c>
      <c r="B398" t="s">
        <v>237</v>
      </c>
      <c r="C398" s="1" t="s">
        <v>238</v>
      </c>
      <c r="D398">
        <v>2023</v>
      </c>
      <c r="E398" t="s">
        <v>926</v>
      </c>
      <c r="F398">
        <v>2</v>
      </c>
      <c r="G398">
        <v>64</v>
      </c>
      <c r="H398" s="1">
        <v>9.99</v>
      </c>
      <c r="J398">
        <v>0</v>
      </c>
      <c r="K398">
        <v>0</v>
      </c>
      <c r="L398">
        <f>IF(Tabelle1[[#This Row],[RRP (EUR)]]&lt;50,1,0)</f>
        <v>1</v>
      </c>
      <c r="M398">
        <f>IF(AND(Tabelle1[[#This Row],[RRP (EUR)]]&gt;50,Tabelle1[[#This Row],[RRP (EUR)]]&lt;100),1,0)</f>
        <v>0</v>
      </c>
      <c r="N398">
        <f>IF(AND(Tabelle1[[#This Row],[RRP (EUR)]]&gt;100,Tabelle1[[#This Row],[RRP (EUR)]]&lt;200),1,0)</f>
        <v>0</v>
      </c>
      <c r="O398">
        <f>IF(AND(Tabelle1[[#This Row],[RRP (EUR)]]&gt;200,Tabelle1[[#This Row],[RRP (EUR)]]&lt;300),1,0)</f>
        <v>0</v>
      </c>
      <c r="P398">
        <f>IF(Tabelle1[[#This Row],[RRP (EUR)]]&gt;300,1,0)</f>
        <v>0</v>
      </c>
      <c r="Q398" s="1">
        <f>LEN(Tabelle1[[#This Row],[Number]])-2</f>
        <v>5</v>
      </c>
    </row>
    <row r="399" spans="1:17" x14ac:dyDescent="0.45">
      <c r="A399" s="1" t="s">
        <v>927</v>
      </c>
      <c r="B399" t="s">
        <v>237</v>
      </c>
      <c r="C399" s="1" t="s">
        <v>241</v>
      </c>
      <c r="D399">
        <v>2023</v>
      </c>
      <c r="E399" t="s">
        <v>928</v>
      </c>
      <c r="F399">
        <v>2</v>
      </c>
      <c r="G399">
        <v>103</v>
      </c>
      <c r="H399" s="1">
        <v>20.99</v>
      </c>
      <c r="J399">
        <v>0</v>
      </c>
      <c r="K399">
        <v>0</v>
      </c>
      <c r="L399">
        <f>IF(Tabelle1[[#This Row],[RRP (EUR)]]&lt;50,1,0)</f>
        <v>1</v>
      </c>
      <c r="M399">
        <f>IF(AND(Tabelle1[[#This Row],[RRP (EUR)]]&gt;50,Tabelle1[[#This Row],[RRP (EUR)]]&lt;100),1,0)</f>
        <v>0</v>
      </c>
      <c r="N399">
        <f>IF(AND(Tabelle1[[#This Row],[RRP (EUR)]]&gt;100,Tabelle1[[#This Row],[RRP (EUR)]]&lt;200),1,0)</f>
        <v>0</v>
      </c>
      <c r="O399">
        <f>IF(AND(Tabelle1[[#This Row],[RRP (EUR)]]&gt;200,Tabelle1[[#This Row],[RRP (EUR)]]&lt;300),1,0)</f>
        <v>0</v>
      </c>
      <c r="P399">
        <f>IF(Tabelle1[[#This Row],[RRP (EUR)]]&gt;300,1,0)</f>
        <v>0</v>
      </c>
      <c r="Q399" s="1">
        <f>LEN(Tabelle1[[#This Row],[Number]])-2</f>
        <v>5</v>
      </c>
    </row>
    <row r="400" spans="1:17" x14ac:dyDescent="0.45">
      <c r="A400" s="1" t="s">
        <v>929</v>
      </c>
      <c r="B400" t="s">
        <v>237</v>
      </c>
      <c r="C400" s="1" t="s">
        <v>241</v>
      </c>
      <c r="D400">
        <v>2023</v>
      </c>
      <c r="E400" t="s">
        <v>930</v>
      </c>
      <c r="F400">
        <v>3</v>
      </c>
      <c r="G400">
        <v>198</v>
      </c>
      <c r="H400" s="1">
        <v>20.99</v>
      </c>
      <c r="J400">
        <v>0</v>
      </c>
      <c r="K400">
        <v>0</v>
      </c>
      <c r="L400">
        <f>IF(Tabelle1[[#This Row],[RRP (EUR)]]&lt;50,1,0)</f>
        <v>1</v>
      </c>
      <c r="M400">
        <f>IF(AND(Tabelle1[[#This Row],[RRP (EUR)]]&gt;50,Tabelle1[[#This Row],[RRP (EUR)]]&lt;100),1,0)</f>
        <v>0</v>
      </c>
      <c r="N400">
        <f>IF(AND(Tabelle1[[#This Row],[RRP (EUR)]]&gt;100,Tabelle1[[#This Row],[RRP (EUR)]]&lt;200),1,0)</f>
        <v>0</v>
      </c>
      <c r="O400">
        <f>IF(AND(Tabelle1[[#This Row],[RRP (EUR)]]&gt;200,Tabelle1[[#This Row],[RRP (EUR)]]&lt;300),1,0)</f>
        <v>0</v>
      </c>
      <c r="P400">
        <f>IF(Tabelle1[[#This Row],[RRP (EUR)]]&gt;300,1,0)</f>
        <v>0</v>
      </c>
      <c r="Q400" s="1">
        <f>LEN(Tabelle1[[#This Row],[Number]])-2</f>
        <v>5</v>
      </c>
    </row>
    <row r="401" spans="1:17" x14ac:dyDescent="0.45">
      <c r="A401" s="1" t="s">
        <v>931</v>
      </c>
      <c r="B401" t="s">
        <v>237</v>
      </c>
      <c r="C401" s="1" t="s">
        <v>241</v>
      </c>
      <c r="D401">
        <v>2023</v>
      </c>
      <c r="E401" t="s">
        <v>932</v>
      </c>
      <c r="F401">
        <v>4</v>
      </c>
      <c r="G401">
        <v>307</v>
      </c>
      <c r="H401" s="1">
        <v>34.99</v>
      </c>
      <c r="J401">
        <v>0</v>
      </c>
      <c r="K401">
        <v>0</v>
      </c>
      <c r="L401">
        <f>IF(Tabelle1[[#This Row],[RRP (EUR)]]&lt;50,1,0)</f>
        <v>1</v>
      </c>
      <c r="M401">
        <f>IF(AND(Tabelle1[[#This Row],[RRP (EUR)]]&gt;50,Tabelle1[[#This Row],[RRP (EUR)]]&lt;100),1,0)</f>
        <v>0</v>
      </c>
      <c r="N401">
        <f>IF(AND(Tabelle1[[#This Row],[RRP (EUR)]]&gt;100,Tabelle1[[#This Row],[RRP (EUR)]]&lt;200),1,0)</f>
        <v>0</v>
      </c>
      <c r="O401">
        <f>IF(AND(Tabelle1[[#This Row],[RRP (EUR)]]&gt;200,Tabelle1[[#This Row],[RRP (EUR)]]&lt;300),1,0)</f>
        <v>0</v>
      </c>
      <c r="P401">
        <f>IF(Tabelle1[[#This Row],[RRP (EUR)]]&gt;300,1,0)</f>
        <v>0</v>
      </c>
      <c r="Q401" s="1">
        <f>LEN(Tabelle1[[#This Row],[Number]])-2</f>
        <v>5</v>
      </c>
    </row>
    <row r="402" spans="1:17" x14ac:dyDescent="0.45">
      <c r="A402" s="1" t="s">
        <v>933</v>
      </c>
      <c r="B402" t="s">
        <v>237</v>
      </c>
      <c r="C402" s="1" t="s">
        <v>241</v>
      </c>
      <c r="D402">
        <v>2023</v>
      </c>
      <c r="E402" t="s">
        <v>934</v>
      </c>
      <c r="F402">
        <v>3</v>
      </c>
      <c r="G402">
        <v>384</v>
      </c>
      <c r="H402" s="1">
        <v>47.99</v>
      </c>
      <c r="J402">
        <v>0</v>
      </c>
      <c r="K402">
        <v>0</v>
      </c>
      <c r="L402">
        <f>IF(Tabelle1[[#This Row],[RRP (EUR)]]&lt;50,1,0)</f>
        <v>1</v>
      </c>
      <c r="M402">
        <f>IF(AND(Tabelle1[[#This Row],[RRP (EUR)]]&gt;50,Tabelle1[[#This Row],[RRP (EUR)]]&lt;100),1,0)</f>
        <v>0</v>
      </c>
      <c r="N402">
        <f>IF(AND(Tabelle1[[#This Row],[RRP (EUR)]]&gt;100,Tabelle1[[#This Row],[RRP (EUR)]]&lt;200),1,0)</f>
        <v>0</v>
      </c>
      <c r="O402">
        <f>IF(AND(Tabelle1[[#This Row],[RRP (EUR)]]&gt;200,Tabelle1[[#This Row],[RRP (EUR)]]&lt;300),1,0)</f>
        <v>0</v>
      </c>
      <c r="P402">
        <f>IF(Tabelle1[[#This Row],[RRP (EUR)]]&gt;300,1,0)</f>
        <v>0</v>
      </c>
      <c r="Q402" s="1">
        <f>LEN(Tabelle1[[#This Row],[Number]])-2</f>
        <v>5</v>
      </c>
    </row>
    <row r="403" spans="1:17" x14ac:dyDescent="0.45">
      <c r="A403" s="1" t="s">
        <v>935</v>
      </c>
      <c r="B403" t="s">
        <v>237</v>
      </c>
      <c r="C403" s="1" t="s">
        <v>241</v>
      </c>
      <c r="D403">
        <v>2023</v>
      </c>
      <c r="E403" t="s">
        <v>936</v>
      </c>
      <c r="F403">
        <v>5</v>
      </c>
      <c r="G403">
        <v>479</v>
      </c>
      <c r="H403" s="1">
        <v>52.99</v>
      </c>
      <c r="J403">
        <v>0</v>
      </c>
      <c r="K403">
        <v>0</v>
      </c>
      <c r="L403">
        <f>IF(Tabelle1[[#This Row],[RRP (EUR)]]&lt;50,1,0)</f>
        <v>0</v>
      </c>
      <c r="M403">
        <f>IF(AND(Tabelle1[[#This Row],[RRP (EUR)]]&gt;50,Tabelle1[[#This Row],[RRP (EUR)]]&lt;100),1,0)</f>
        <v>1</v>
      </c>
      <c r="N403">
        <f>IF(AND(Tabelle1[[#This Row],[RRP (EUR)]]&gt;100,Tabelle1[[#This Row],[RRP (EUR)]]&lt;200),1,0)</f>
        <v>0</v>
      </c>
      <c r="O403">
        <f>IF(AND(Tabelle1[[#This Row],[RRP (EUR)]]&gt;200,Tabelle1[[#This Row],[RRP (EUR)]]&lt;300),1,0)</f>
        <v>0</v>
      </c>
      <c r="P403">
        <f>IF(Tabelle1[[#This Row],[RRP (EUR)]]&gt;300,1,0)</f>
        <v>0</v>
      </c>
      <c r="Q403" s="1">
        <f>LEN(Tabelle1[[#This Row],[Number]])-2</f>
        <v>5</v>
      </c>
    </row>
    <row r="404" spans="1:17" x14ac:dyDescent="0.45">
      <c r="A404" s="1" t="s">
        <v>937</v>
      </c>
      <c r="B404" t="s">
        <v>237</v>
      </c>
      <c r="C404" s="1" t="s">
        <v>241</v>
      </c>
      <c r="D404">
        <v>2023</v>
      </c>
      <c r="E404" t="s">
        <v>938</v>
      </c>
      <c r="F404">
        <v>5</v>
      </c>
      <c r="G404">
        <v>764</v>
      </c>
      <c r="H404" s="1">
        <v>84.99</v>
      </c>
      <c r="J404">
        <v>0</v>
      </c>
      <c r="K404">
        <v>0</v>
      </c>
      <c r="L404">
        <f>IF(Tabelle1[[#This Row],[RRP (EUR)]]&lt;50,1,0)</f>
        <v>0</v>
      </c>
      <c r="M404">
        <f>IF(AND(Tabelle1[[#This Row],[RRP (EUR)]]&gt;50,Tabelle1[[#This Row],[RRP (EUR)]]&lt;100),1,0)</f>
        <v>1</v>
      </c>
      <c r="N404">
        <f>IF(AND(Tabelle1[[#This Row],[RRP (EUR)]]&gt;100,Tabelle1[[#This Row],[RRP (EUR)]]&lt;200),1,0)</f>
        <v>0</v>
      </c>
      <c r="O404">
        <f>IF(AND(Tabelle1[[#This Row],[RRP (EUR)]]&gt;200,Tabelle1[[#This Row],[RRP (EUR)]]&lt;300),1,0)</f>
        <v>0</v>
      </c>
      <c r="P404">
        <f>IF(Tabelle1[[#This Row],[RRP (EUR)]]&gt;300,1,0)</f>
        <v>0</v>
      </c>
      <c r="Q404" s="1">
        <f>LEN(Tabelle1[[#This Row],[Number]])-2</f>
        <v>5</v>
      </c>
    </row>
    <row r="405" spans="1:17" x14ac:dyDescent="0.45">
      <c r="A405" s="1" t="s">
        <v>939</v>
      </c>
      <c r="B405" t="s">
        <v>237</v>
      </c>
      <c r="C405" s="1" t="s">
        <v>241</v>
      </c>
      <c r="D405">
        <v>2023</v>
      </c>
      <c r="E405" t="s">
        <v>940</v>
      </c>
      <c r="F405">
        <v>6</v>
      </c>
      <c r="G405">
        <v>1029</v>
      </c>
      <c r="H405" s="1">
        <v>94.99</v>
      </c>
      <c r="J405">
        <v>0</v>
      </c>
      <c r="K405">
        <v>0</v>
      </c>
      <c r="L405">
        <f>IF(Tabelle1[[#This Row],[RRP (EUR)]]&lt;50,1,0)</f>
        <v>0</v>
      </c>
      <c r="M405">
        <f>IF(AND(Tabelle1[[#This Row],[RRP (EUR)]]&gt;50,Tabelle1[[#This Row],[RRP (EUR)]]&lt;100),1,0)</f>
        <v>1</v>
      </c>
      <c r="N405">
        <f>IF(AND(Tabelle1[[#This Row],[RRP (EUR)]]&gt;100,Tabelle1[[#This Row],[RRP (EUR)]]&lt;200),1,0)</f>
        <v>0</v>
      </c>
      <c r="O405">
        <f>IF(AND(Tabelle1[[#This Row],[RRP (EUR)]]&gt;200,Tabelle1[[#This Row],[RRP (EUR)]]&lt;300),1,0)</f>
        <v>0</v>
      </c>
      <c r="P405">
        <f>IF(Tabelle1[[#This Row],[RRP (EUR)]]&gt;300,1,0)</f>
        <v>0</v>
      </c>
      <c r="Q405" s="1">
        <f>LEN(Tabelle1[[#This Row],[Number]])-2</f>
        <v>5</v>
      </c>
    </row>
    <row r="406" spans="1:17" x14ac:dyDescent="0.45">
      <c r="A406" s="1" t="s">
        <v>941</v>
      </c>
      <c r="B406" t="s">
        <v>237</v>
      </c>
      <c r="C406" s="1" t="s">
        <v>241</v>
      </c>
      <c r="D406">
        <v>2023</v>
      </c>
      <c r="E406" t="s">
        <v>942</v>
      </c>
      <c r="F406">
        <v>6</v>
      </c>
      <c r="G406">
        <v>1038</v>
      </c>
      <c r="H406" s="1">
        <v>104.99</v>
      </c>
      <c r="J406">
        <v>0</v>
      </c>
      <c r="K406">
        <v>0</v>
      </c>
      <c r="L406">
        <f>IF(Tabelle1[[#This Row],[RRP (EUR)]]&lt;50,1,0)</f>
        <v>0</v>
      </c>
      <c r="M406">
        <f>IF(AND(Tabelle1[[#This Row],[RRP (EUR)]]&gt;50,Tabelle1[[#This Row],[RRP (EUR)]]&lt;100),1,0)</f>
        <v>0</v>
      </c>
      <c r="N406">
        <f>IF(AND(Tabelle1[[#This Row],[RRP (EUR)]]&gt;100,Tabelle1[[#This Row],[RRP (EUR)]]&lt;200),1,0)</f>
        <v>1</v>
      </c>
      <c r="O406">
        <f>IF(AND(Tabelle1[[#This Row],[RRP (EUR)]]&gt;200,Tabelle1[[#This Row],[RRP (EUR)]]&lt;300),1,0)</f>
        <v>0</v>
      </c>
      <c r="P406">
        <f>IF(Tabelle1[[#This Row],[RRP (EUR)]]&gt;300,1,0)</f>
        <v>0</v>
      </c>
      <c r="Q406" s="1">
        <f>LEN(Tabelle1[[#This Row],[Number]])-2</f>
        <v>5</v>
      </c>
    </row>
    <row r="407" spans="1:17" x14ac:dyDescent="0.45">
      <c r="A407" s="1" t="s">
        <v>943</v>
      </c>
      <c r="B407" t="s">
        <v>237</v>
      </c>
      <c r="C407" s="1" t="s">
        <v>241</v>
      </c>
      <c r="D407">
        <v>2023</v>
      </c>
      <c r="E407" t="s">
        <v>944</v>
      </c>
      <c r="F407">
        <v>6</v>
      </c>
      <c r="G407">
        <v>1739</v>
      </c>
      <c r="H407" s="1">
        <v>149.99</v>
      </c>
      <c r="J407">
        <v>0</v>
      </c>
      <c r="K407">
        <v>0</v>
      </c>
      <c r="L407">
        <f>IF(Tabelle1[[#This Row],[RRP (EUR)]]&lt;50,1,0)</f>
        <v>0</v>
      </c>
      <c r="M407">
        <f>IF(AND(Tabelle1[[#This Row],[RRP (EUR)]]&gt;50,Tabelle1[[#This Row],[RRP (EUR)]]&lt;100),1,0)</f>
        <v>0</v>
      </c>
      <c r="N407">
        <f>IF(AND(Tabelle1[[#This Row],[RRP (EUR)]]&gt;100,Tabelle1[[#This Row],[RRP (EUR)]]&lt;200),1,0)</f>
        <v>1</v>
      </c>
      <c r="O407">
        <f>IF(AND(Tabelle1[[#This Row],[RRP (EUR)]]&gt;200,Tabelle1[[#This Row],[RRP (EUR)]]&lt;300),1,0)</f>
        <v>0</v>
      </c>
      <c r="P407">
        <f>IF(Tabelle1[[#This Row],[RRP (EUR)]]&gt;300,1,0)</f>
        <v>0</v>
      </c>
      <c r="Q407" s="1">
        <f>LEN(Tabelle1[[#This Row],[Number]])-2</f>
        <v>5</v>
      </c>
    </row>
    <row r="408" spans="1:17" x14ac:dyDescent="0.45">
      <c r="A408" s="1" t="s">
        <v>945</v>
      </c>
      <c r="B408" t="s">
        <v>237</v>
      </c>
      <c r="C408" s="1" t="s">
        <v>241</v>
      </c>
      <c r="D408">
        <v>2023</v>
      </c>
      <c r="E408" t="s">
        <v>946</v>
      </c>
      <c r="F408">
        <v>3</v>
      </c>
      <c r="G408">
        <v>157</v>
      </c>
      <c r="H408" s="1">
        <v>31.99</v>
      </c>
      <c r="J408">
        <v>0</v>
      </c>
      <c r="K408">
        <v>0</v>
      </c>
      <c r="L408">
        <f>IF(Tabelle1[[#This Row],[RRP (EUR)]]&lt;50,1,0)</f>
        <v>1</v>
      </c>
      <c r="M408">
        <f>IF(AND(Tabelle1[[#This Row],[RRP (EUR)]]&gt;50,Tabelle1[[#This Row],[RRP (EUR)]]&lt;100),1,0)</f>
        <v>0</v>
      </c>
      <c r="N408">
        <f>IF(AND(Tabelle1[[#This Row],[RRP (EUR)]]&gt;100,Tabelle1[[#This Row],[RRP (EUR)]]&lt;200),1,0)</f>
        <v>0</v>
      </c>
      <c r="O408">
        <f>IF(AND(Tabelle1[[#This Row],[RRP (EUR)]]&gt;200,Tabelle1[[#This Row],[RRP (EUR)]]&lt;300),1,0)</f>
        <v>0</v>
      </c>
      <c r="P408">
        <f>IF(Tabelle1[[#This Row],[RRP (EUR)]]&gt;300,1,0)</f>
        <v>0</v>
      </c>
      <c r="Q408" s="1">
        <f>LEN(Tabelle1[[#This Row],[Number]])-2</f>
        <v>5</v>
      </c>
    </row>
    <row r="409" spans="1:17" x14ac:dyDescent="0.45">
      <c r="A409" s="1" t="s">
        <v>947</v>
      </c>
      <c r="B409" t="s">
        <v>237</v>
      </c>
      <c r="C409" s="1" t="s">
        <v>241</v>
      </c>
      <c r="D409">
        <v>2023</v>
      </c>
      <c r="E409" t="s">
        <v>948</v>
      </c>
      <c r="F409">
        <v>21</v>
      </c>
      <c r="G409">
        <v>6163</v>
      </c>
      <c r="H409" s="1">
        <v>369.99</v>
      </c>
      <c r="J409">
        <v>0</v>
      </c>
      <c r="K409">
        <v>0</v>
      </c>
      <c r="L409">
        <f>IF(Tabelle1[[#This Row],[RRP (EUR)]]&lt;50,1,0)</f>
        <v>0</v>
      </c>
      <c r="M409">
        <f>IF(AND(Tabelle1[[#This Row],[RRP (EUR)]]&gt;50,Tabelle1[[#This Row],[RRP (EUR)]]&lt;100),1,0)</f>
        <v>0</v>
      </c>
      <c r="N409">
        <f>IF(AND(Tabelle1[[#This Row],[RRP (EUR)]]&gt;100,Tabelle1[[#This Row],[RRP (EUR)]]&lt;200),1,0)</f>
        <v>0</v>
      </c>
      <c r="O409">
        <f>IF(AND(Tabelle1[[#This Row],[RRP (EUR)]]&gt;200,Tabelle1[[#This Row],[RRP (EUR)]]&lt;300),1,0)</f>
        <v>0</v>
      </c>
      <c r="P409">
        <f>IF(Tabelle1[[#This Row],[RRP (EUR)]]&gt;300,1,0)</f>
        <v>1</v>
      </c>
      <c r="Q409" s="1">
        <f>LEN(Tabelle1[[#This Row],[Number]])-2</f>
        <v>5</v>
      </c>
    </row>
    <row r="410" spans="1:17" x14ac:dyDescent="0.45">
      <c r="A410" s="1" t="s">
        <v>949</v>
      </c>
      <c r="B410" t="s">
        <v>237</v>
      </c>
      <c r="C410" s="1" t="s">
        <v>238</v>
      </c>
      <c r="D410">
        <v>2023</v>
      </c>
      <c r="E410" t="s">
        <v>950</v>
      </c>
      <c r="F410">
        <v>3</v>
      </c>
      <c r="G410">
        <v>173</v>
      </c>
      <c r="H410" s="1">
        <v>19.989999999999998</v>
      </c>
      <c r="J410">
        <v>0</v>
      </c>
      <c r="K410">
        <v>0</v>
      </c>
      <c r="L410">
        <f>IF(Tabelle1[[#This Row],[RRP (EUR)]]&lt;50,1,0)</f>
        <v>1</v>
      </c>
      <c r="M410">
        <f>IF(AND(Tabelle1[[#This Row],[RRP (EUR)]]&gt;50,Tabelle1[[#This Row],[RRP (EUR)]]&lt;100),1,0)</f>
        <v>0</v>
      </c>
      <c r="N410">
        <f>IF(AND(Tabelle1[[#This Row],[RRP (EUR)]]&gt;100,Tabelle1[[#This Row],[RRP (EUR)]]&lt;200),1,0)</f>
        <v>0</v>
      </c>
      <c r="O410">
        <f>IF(AND(Tabelle1[[#This Row],[RRP (EUR)]]&gt;200,Tabelle1[[#This Row],[RRP (EUR)]]&lt;300),1,0)</f>
        <v>0</v>
      </c>
      <c r="P410">
        <f>IF(Tabelle1[[#This Row],[RRP (EUR)]]&gt;300,1,0)</f>
        <v>0</v>
      </c>
      <c r="Q410" s="1">
        <f>LEN(Tabelle1[[#This Row],[Number]])-2</f>
        <v>5</v>
      </c>
    </row>
    <row r="411" spans="1:17" x14ac:dyDescent="0.45">
      <c r="A411" s="1" t="s">
        <v>951</v>
      </c>
      <c r="B411" t="s">
        <v>254</v>
      </c>
      <c r="C411" s="1" t="s">
        <v>952</v>
      </c>
      <c r="D411">
        <v>2023</v>
      </c>
      <c r="E411" t="s">
        <v>953</v>
      </c>
      <c r="F411">
        <v>1</v>
      </c>
      <c r="G411">
        <v>85</v>
      </c>
      <c r="H411" s="1">
        <v>9.99</v>
      </c>
      <c r="J411">
        <v>0</v>
      </c>
      <c r="K411">
        <v>0</v>
      </c>
      <c r="L411">
        <f>IF(Tabelle1[[#This Row],[RRP (EUR)]]&lt;50,1,0)</f>
        <v>1</v>
      </c>
      <c r="M411">
        <f>IF(AND(Tabelle1[[#This Row],[RRP (EUR)]]&gt;50,Tabelle1[[#This Row],[RRP (EUR)]]&lt;100),1,0)</f>
        <v>0</v>
      </c>
      <c r="N411">
        <f>IF(AND(Tabelle1[[#This Row],[RRP (EUR)]]&gt;100,Tabelle1[[#This Row],[RRP (EUR)]]&lt;200),1,0)</f>
        <v>0</v>
      </c>
      <c r="O411">
        <f>IF(AND(Tabelle1[[#This Row],[RRP (EUR)]]&gt;200,Tabelle1[[#This Row],[RRP (EUR)]]&lt;300),1,0)</f>
        <v>0</v>
      </c>
      <c r="P411">
        <f>IF(Tabelle1[[#This Row],[RRP (EUR)]]&gt;300,1,0)</f>
        <v>0</v>
      </c>
      <c r="Q411" s="1">
        <f>LEN(Tabelle1[[#This Row],[Number]])-2</f>
        <v>5</v>
      </c>
    </row>
    <row r="412" spans="1:17" x14ac:dyDescent="0.45">
      <c r="A412" s="1" t="s">
        <v>954</v>
      </c>
      <c r="B412" t="s">
        <v>254</v>
      </c>
      <c r="C412" s="1" t="s">
        <v>955</v>
      </c>
      <c r="D412">
        <v>2023</v>
      </c>
      <c r="E412" t="s">
        <v>956</v>
      </c>
      <c r="F412">
        <v>4</v>
      </c>
      <c r="G412">
        <v>119</v>
      </c>
      <c r="H412" s="1">
        <v>19.989999999999998</v>
      </c>
      <c r="J412">
        <v>0</v>
      </c>
      <c r="K412">
        <v>0</v>
      </c>
      <c r="L412">
        <f>IF(Tabelle1[[#This Row],[RRP (EUR)]]&lt;50,1,0)</f>
        <v>1</v>
      </c>
      <c r="M412">
        <f>IF(AND(Tabelle1[[#This Row],[RRP (EUR)]]&gt;50,Tabelle1[[#This Row],[RRP (EUR)]]&lt;100),1,0)</f>
        <v>0</v>
      </c>
      <c r="N412">
        <f>IF(AND(Tabelle1[[#This Row],[RRP (EUR)]]&gt;100,Tabelle1[[#This Row],[RRP (EUR)]]&lt;200),1,0)</f>
        <v>0</v>
      </c>
      <c r="O412">
        <f>IF(AND(Tabelle1[[#This Row],[RRP (EUR)]]&gt;200,Tabelle1[[#This Row],[RRP (EUR)]]&lt;300),1,0)</f>
        <v>0</v>
      </c>
      <c r="P412">
        <f>IF(Tabelle1[[#This Row],[RRP (EUR)]]&gt;300,1,0)</f>
        <v>0</v>
      </c>
      <c r="Q412" s="1">
        <f>LEN(Tabelle1[[#This Row],[Number]])-2</f>
        <v>5</v>
      </c>
    </row>
    <row r="413" spans="1:17" x14ac:dyDescent="0.45">
      <c r="A413" s="1" t="s">
        <v>957</v>
      </c>
      <c r="B413" t="s">
        <v>254</v>
      </c>
      <c r="C413" s="1" t="s">
        <v>958</v>
      </c>
      <c r="D413">
        <v>2023</v>
      </c>
      <c r="E413" t="s">
        <v>959</v>
      </c>
      <c r="F413">
        <v>2</v>
      </c>
      <c r="G413">
        <v>285</v>
      </c>
      <c r="H413" s="1">
        <v>34.99</v>
      </c>
      <c r="J413">
        <v>0</v>
      </c>
      <c r="K413">
        <v>0</v>
      </c>
      <c r="L413">
        <f>IF(Tabelle1[[#This Row],[RRP (EUR)]]&lt;50,1,0)</f>
        <v>1</v>
      </c>
      <c r="M413">
        <f>IF(AND(Tabelle1[[#This Row],[RRP (EUR)]]&gt;50,Tabelle1[[#This Row],[RRP (EUR)]]&lt;100),1,0)</f>
        <v>0</v>
      </c>
      <c r="N413">
        <f>IF(AND(Tabelle1[[#This Row],[RRP (EUR)]]&gt;100,Tabelle1[[#This Row],[RRP (EUR)]]&lt;200),1,0)</f>
        <v>0</v>
      </c>
      <c r="O413">
        <f>IF(AND(Tabelle1[[#This Row],[RRP (EUR)]]&gt;200,Tabelle1[[#This Row],[RRP (EUR)]]&lt;300),1,0)</f>
        <v>0</v>
      </c>
      <c r="P413">
        <f>IF(Tabelle1[[#This Row],[RRP (EUR)]]&gt;300,1,0)</f>
        <v>0</v>
      </c>
      <c r="Q413" s="1">
        <f>LEN(Tabelle1[[#This Row],[Number]])-2</f>
        <v>5</v>
      </c>
    </row>
    <row r="414" spans="1:17" x14ac:dyDescent="0.45">
      <c r="A414" s="1" t="s">
        <v>960</v>
      </c>
      <c r="B414" t="s">
        <v>254</v>
      </c>
      <c r="C414" s="1" t="s">
        <v>255</v>
      </c>
      <c r="D414">
        <v>2023</v>
      </c>
      <c r="E414" t="s">
        <v>961</v>
      </c>
      <c r="F414">
        <v>4</v>
      </c>
      <c r="G414">
        <v>625</v>
      </c>
      <c r="H414" s="1">
        <v>64.989999999999995</v>
      </c>
      <c r="J414">
        <v>0</v>
      </c>
      <c r="K414">
        <v>0</v>
      </c>
      <c r="L414">
        <f>IF(Tabelle1[[#This Row],[RRP (EUR)]]&lt;50,1,0)</f>
        <v>0</v>
      </c>
      <c r="M414">
        <f>IF(AND(Tabelle1[[#This Row],[RRP (EUR)]]&gt;50,Tabelle1[[#This Row],[RRP (EUR)]]&lt;100),1,0)</f>
        <v>1</v>
      </c>
      <c r="N414">
        <f>IF(AND(Tabelle1[[#This Row],[RRP (EUR)]]&gt;100,Tabelle1[[#This Row],[RRP (EUR)]]&lt;200),1,0)</f>
        <v>0</v>
      </c>
      <c r="O414">
        <f>IF(AND(Tabelle1[[#This Row],[RRP (EUR)]]&gt;200,Tabelle1[[#This Row],[RRP (EUR)]]&lt;300),1,0)</f>
        <v>0</v>
      </c>
      <c r="P414">
        <f>IF(Tabelle1[[#This Row],[RRP (EUR)]]&gt;300,1,0)</f>
        <v>0</v>
      </c>
      <c r="Q414" s="1">
        <f>LEN(Tabelle1[[#This Row],[Number]])-2</f>
        <v>5</v>
      </c>
    </row>
    <row r="415" spans="1:17" x14ac:dyDescent="0.45">
      <c r="A415" s="1" t="s">
        <v>962</v>
      </c>
      <c r="B415" t="s">
        <v>254</v>
      </c>
      <c r="C415" s="1" t="s">
        <v>958</v>
      </c>
      <c r="D415">
        <v>2023</v>
      </c>
      <c r="E415" t="s">
        <v>963</v>
      </c>
      <c r="F415">
        <v>4</v>
      </c>
      <c r="G415">
        <v>957</v>
      </c>
      <c r="H415" s="1">
        <v>99.99</v>
      </c>
      <c r="J415">
        <v>0</v>
      </c>
      <c r="K415">
        <v>0</v>
      </c>
      <c r="L415">
        <f>IF(Tabelle1[[#This Row],[RRP (EUR)]]&lt;50,1,0)</f>
        <v>0</v>
      </c>
      <c r="M415">
        <f>IF(AND(Tabelle1[[#This Row],[RRP (EUR)]]&gt;50,Tabelle1[[#This Row],[RRP (EUR)]]&lt;100),1,0)</f>
        <v>1</v>
      </c>
      <c r="N415">
        <f>IF(AND(Tabelle1[[#This Row],[RRP (EUR)]]&gt;100,Tabelle1[[#This Row],[RRP (EUR)]]&lt;200),1,0)</f>
        <v>0</v>
      </c>
      <c r="O415">
        <f>IF(AND(Tabelle1[[#This Row],[RRP (EUR)]]&gt;200,Tabelle1[[#This Row],[RRP (EUR)]]&lt;300),1,0)</f>
        <v>0</v>
      </c>
      <c r="P415">
        <f>IF(Tabelle1[[#This Row],[RRP (EUR)]]&gt;300,1,0)</f>
        <v>0</v>
      </c>
      <c r="Q415" s="1">
        <f>LEN(Tabelle1[[#This Row],[Number]])-2</f>
        <v>5</v>
      </c>
    </row>
    <row r="416" spans="1:17" x14ac:dyDescent="0.45">
      <c r="A416" s="1" t="s">
        <v>964</v>
      </c>
      <c r="B416" t="s">
        <v>254</v>
      </c>
      <c r="C416" s="1" t="s">
        <v>965</v>
      </c>
      <c r="D416">
        <v>2023</v>
      </c>
      <c r="E416" t="s">
        <v>966</v>
      </c>
      <c r="G416">
        <v>854</v>
      </c>
      <c r="H416" s="1">
        <v>69.989999999999995</v>
      </c>
      <c r="I416" t="s">
        <v>144</v>
      </c>
      <c r="J416">
        <v>0</v>
      </c>
      <c r="K416">
        <v>0</v>
      </c>
      <c r="L416">
        <f>IF(Tabelle1[[#This Row],[RRP (EUR)]]&lt;50,1,0)</f>
        <v>0</v>
      </c>
      <c r="M416">
        <f>IF(AND(Tabelle1[[#This Row],[RRP (EUR)]]&gt;50,Tabelle1[[#This Row],[RRP (EUR)]]&lt;100),1,0)</f>
        <v>1</v>
      </c>
      <c r="N416">
        <f>IF(AND(Tabelle1[[#This Row],[RRP (EUR)]]&gt;100,Tabelle1[[#This Row],[RRP (EUR)]]&lt;200),1,0)</f>
        <v>0</v>
      </c>
      <c r="O416">
        <f>IF(AND(Tabelle1[[#This Row],[RRP (EUR)]]&gt;200,Tabelle1[[#This Row],[RRP (EUR)]]&lt;300),1,0)</f>
        <v>0</v>
      </c>
      <c r="P416">
        <f>IF(Tabelle1[[#This Row],[RRP (EUR)]]&gt;300,1,0)</f>
        <v>0</v>
      </c>
      <c r="Q416" s="1">
        <f>LEN(Tabelle1[[#This Row],[Number]])-2</f>
        <v>5</v>
      </c>
    </row>
    <row r="417" spans="1:17" x14ac:dyDescent="0.45">
      <c r="A417" s="1" t="s">
        <v>967</v>
      </c>
      <c r="B417" t="s">
        <v>254</v>
      </c>
      <c r="C417" s="1" t="s">
        <v>965</v>
      </c>
      <c r="D417">
        <v>2023</v>
      </c>
      <c r="E417" t="s">
        <v>968</v>
      </c>
      <c r="G417">
        <v>766</v>
      </c>
      <c r="H417" s="1">
        <v>69.989999999999995</v>
      </c>
      <c r="I417" t="s">
        <v>144</v>
      </c>
      <c r="J417">
        <v>0</v>
      </c>
      <c r="K417">
        <v>0</v>
      </c>
      <c r="L417">
        <f>IF(Tabelle1[[#This Row],[RRP (EUR)]]&lt;50,1,0)</f>
        <v>0</v>
      </c>
      <c r="M417">
        <f>IF(AND(Tabelle1[[#This Row],[RRP (EUR)]]&gt;50,Tabelle1[[#This Row],[RRP (EUR)]]&lt;100),1,0)</f>
        <v>1</v>
      </c>
      <c r="N417">
        <f>IF(AND(Tabelle1[[#This Row],[RRP (EUR)]]&gt;100,Tabelle1[[#This Row],[RRP (EUR)]]&lt;200),1,0)</f>
        <v>0</v>
      </c>
      <c r="O417">
        <f>IF(AND(Tabelle1[[#This Row],[RRP (EUR)]]&gt;200,Tabelle1[[#This Row],[RRP (EUR)]]&lt;300),1,0)</f>
        <v>0</v>
      </c>
      <c r="P417">
        <f>IF(Tabelle1[[#This Row],[RRP (EUR)]]&gt;300,1,0)</f>
        <v>0</v>
      </c>
      <c r="Q417" s="1">
        <f>LEN(Tabelle1[[#This Row],[Number]])-2</f>
        <v>5</v>
      </c>
    </row>
    <row r="418" spans="1:17" x14ac:dyDescent="0.45">
      <c r="A418" s="1" t="s">
        <v>969</v>
      </c>
      <c r="B418" t="s">
        <v>254</v>
      </c>
      <c r="C418" s="1" t="s">
        <v>965</v>
      </c>
      <c r="D418">
        <v>2023</v>
      </c>
      <c r="E418" t="s">
        <v>970</v>
      </c>
      <c r="G418">
        <v>670</v>
      </c>
      <c r="H418" s="1">
        <v>69.989999999999995</v>
      </c>
      <c r="I418" t="s">
        <v>144</v>
      </c>
      <c r="J418">
        <v>0</v>
      </c>
      <c r="K418">
        <v>0</v>
      </c>
      <c r="L418">
        <f>IF(Tabelle1[[#This Row],[RRP (EUR)]]&lt;50,1,0)</f>
        <v>0</v>
      </c>
      <c r="M418">
        <f>IF(AND(Tabelle1[[#This Row],[RRP (EUR)]]&gt;50,Tabelle1[[#This Row],[RRP (EUR)]]&lt;100),1,0)</f>
        <v>1</v>
      </c>
      <c r="N418">
        <f>IF(AND(Tabelle1[[#This Row],[RRP (EUR)]]&gt;100,Tabelle1[[#This Row],[RRP (EUR)]]&lt;200),1,0)</f>
        <v>0</v>
      </c>
      <c r="O418">
        <f>IF(AND(Tabelle1[[#This Row],[RRP (EUR)]]&gt;200,Tabelle1[[#This Row],[RRP (EUR)]]&lt;300),1,0)</f>
        <v>0</v>
      </c>
      <c r="P418">
        <f>IF(Tabelle1[[#This Row],[RRP (EUR)]]&gt;300,1,0)</f>
        <v>0</v>
      </c>
      <c r="Q418" s="1">
        <f>LEN(Tabelle1[[#This Row],[Number]])-2</f>
        <v>5</v>
      </c>
    </row>
    <row r="419" spans="1:17" x14ac:dyDescent="0.45">
      <c r="A419" s="1" t="s">
        <v>971</v>
      </c>
      <c r="B419" t="s">
        <v>254</v>
      </c>
      <c r="C419" s="1" t="s">
        <v>972</v>
      </c>
      <c r="D419">
        <v>2023</v>
      </c>
      <c r="E419" t="s">
        <v>973</v>
      </c>
      <c r="F419">
        <v>3</v>
      </c>
      <c r="G419">
        <v>807</v>
      </c>
      <c r="H419" s="1">
        <v>99.99</v>
      </c>
      <c r="I419" t="s">
        <v>144</v>
      </c>
      <c r="J419">
        <v>0</v>
      </c>
      <c r="K419">
        <v>0</v>
      </c>
      <c r="L419">
        <f>IF(Tabelle1[[#This Row],[RRP (EUR)]]&lt;50,1,0)</f>
        <v>0</v>
      </c>
      <c r="M419">
        <f>IF(AND(Tabelle1[[#This Row],[RRP (EUR)]]&gt;50,Tabelle1[[#This Row],[RRP (EUR)]]&lt;100),1,0)</f>
        <v>1</v>
      </c>
      <c r="N419">
        <f>IF(AND(Tabelle1[[#This Row],[RRP (EUR)]]&gt;100,Tabelle1[[#This Row],[RRP (EUR)]]&lt;200),1,0)</f>
        <v>0</v>
      </c>
      <c r="O419">
        <f>IF(AND(Tabelle1[[#This Row],[RRP (EUR)]]&gt;200,Tabelle1[[#This Row],[RRP (EUR)]]&lt;300),1,0)</f>
        <v>0</v>
      </c>
      <c r="P419">
        <f>IF(Tabelle1[[#This Row],[RRP (EUR)]]&gt;300,1,0)</f>
        <v>0</v>
      </c>
      <c r="Q419" s="1">
        <f>LEN(Tabelle1[[#This Row],[Number]])-2</f>
        <v>5</v>
      </c>
    </row>
    <row r="420" spans="1:17" x14ac:dyDescent="0.45">
      <c r="A420" s="1" t="s">
        <v>974</v>
      </c>
      <c r="B420" t="s">
        <v>254</v>
      </c>
      <c r="C420" s="1" t="s">
        <v>972</v>
      </c>
      <c r="D420">
        <v>2023</v>
      </c>
      <c r="E420" t="s">
        <v>975</v>
      </c>
      <c r="F420">
        <v>3</v>
      </c>
      <c r="G420">
        <v>608</v>
      </c>
      <c r="H420" s="1">
        <v>79.989999999999995</v>
      </c>
      <c r="I420" t="s">
        <v>144</v>
      </c>
      <c r="J420">
        <v>0</v>
      </c>
      <c r="K420">
        <v>0</v>
      </c>
      <c r="L420">
        <f>IF(Tabelle1[[#This Row],[RRP (EUR)]]&lt;50,1,0)</f>
        <v>0</v>
      </c>
      <c r="M420">
        <f>IF(AND(Tabelle1[[#This Row],[RRP (EUR)]]&gt;50,Tabelle1[[#This Row],[RRP (EUR)]]&lt;100),1,0)</f>
        <v>1</v>
      </c>
      <c r="N420">
        <f>IF(AND(Tabelle1[[#This Row],[RRP (EUR)]]&gt;100,Tabelle1[[#This Row],[RRP (EUR)]]&lt;200),1,0)</f>
        <v>0</v>
      </c>
      <c r="O420">
        <f>IF(AND(Tabelle1[[#This Row],[RRP (EUR)]]&gt;200,Tabelle1[[#This Row],[RRP (EUR)]]&lt;300),1,0)</f>
        <v>0</v>
      </c>
      <c r="P420">
        <f>IF(Tabelle1[[#This Row],[RRP (EUR)]]&gt;300,1,0)</f>
        <v>0</v>
      </c>
      <c r="Q420" s="1">
        <f>LEN(Tabelle1[[#This Row],[Number]])-2</f>
        <v>5</v>
      </c>
    </row>
    <row r="421" spans="1:17" x14ac:dyDescent="0.45">
      <c r="A421" s="1" t="s">
        <v>976</v>
      </c>
      <c r="B421" t="s">
        <v>254</v>
      </c>
      <c r="C421" s="1" t="s">
        <v>955</v>
      </c>
      <c r="D421">
        <v>2023</v>
      </c>
      <c r="E421" t="s">
        <v>977</v>
      </c>
      <c r="F421">
        <v>5</v>
      </c>
      <c r="G421">
        <v>1083</v>
      </c>
      <c r="H421" s="1">
        <v>149.99</v>
      </c>
      <c r="J421">
        <v>0</v>
      </c>
      <c r="K421">
        <v>0</v>
      </c>
      <c r="L421">
        <f>IF(Tabelle1[[#This Row],[RRP (EUR)]]&lt;50,1,0)</f>
        <v>0</v>
      </c>
      <c r="M421">
        <f>IF(AND(Tabelle1[[#This Row],[RRP (EUR)]]&gt;50,Tabelle1[[#This Row],[RRP (EUR)]]&lt;100),1,0)</f>
        <v>0</v>
      </c>
      <c r="N421">
        <f>IF(AND(Tabelle1[[#This Row],[RRP (EUR)]]&gt;100,Tabelle1[[#This Row],[RRP (EUR)]]&lt;200),1,0)</f>
        <v>1</v>
      </c>
      <c r="O421">
        <f>IF(AND(Tabelle1[[#This Row],[RRP (EUR)]]&gt;200,Tabelle1[[#This Row],[RRP (EUR)]]&lt;300),1,0)</f>
        <v>0</v>
      </c>
      <c r="P421">
        <f>IF(Tabelle1[[#This Row],[RRP (EUR)]]&gt;300,1,0)</f>
        <v>0</v>
      </c>
      <c r="Q421" s="1">
        <f>LEN(Tabelle1[[#This Row],[Number]])-2</f>
        <v>5</v>
      </c>
    </row>
    <row r="422" spans="1:17" x14ac:dyDescent="0.45">
      <c r="A422" s="1" t="s">
        <v>978</v>
      </c>
      <c r="B422" t="s">
        <v>254</v>
      </c>
      <c r="C422" s="1" t="s">
        <v>979</v>
      </c>
      <c r="D422">
        <v>2023</v>
      </c>
      <c r="E422" t="s">
        <v>256</v>
      </c>
      <c r="F422">
        <v>2</v>
      </c>
      <c r="G422">
        <v>1949</v>
      </c>
      <c r="H422" s="1">
        <v>239.99</v>
      </c>
      <c r="I422" t="s">
        <v>144</v>
      </c>
      <c r="J422">
        <v>0</v>
      </c>
      <c r="K422">
        <v>0</v>
      </c>
      <c r="L422">
        <f>IF(Tabelle1[[#This Row],[RRP (EUR)]]&lt;50,1,0)</f>
        <v>0</v>
      </c>
      <c r="M422">
        <f>IF(AND(Tabelle1[[#This Row],[RRP (EUR)]]&gt;50,Tabelle1[[#This Row],[RRP (EUR)]]&lt;100),1,0)</f>
        <v>0</v>
      </c>
      <c r="N422">
        <f>IF(AND(Tabelle1[[#This Row],[RRP (EUR)]]&gt;100,Tabelle1[[#This Row],[RRP (EUR)]]&lt;200),1,0)</f>
        <v>0</v>
      </c>
      <c r="O422">
        <f>IF(AND(Tabelle1[[#This Row],[RRP (EUR)]]&gt;200,Tabelle1[[#This Row],[RRP (EUR)]]&lt;300),1,0)</f>
        <v>1</v>
      </c>
      <c r="P422">
        <f>IF(Tabelle1[[#This Row],[RRP (EUR)]]&gt;300,1,0)</f>
        <v>0</v>
      </c>
      <c r="Q422" s="1">
        <f>LEN(Tabelle1[[#This Row],[Number]])-2</f>
        <v>5</v>
      </c>
    </row>
    <row r="423" spans="1:17" x14ac:dyDescent="0.45">
      <c r="A423" s="1" t="s">
        <v>980</v>
      </c>
      <c r="B423" t="s">
        <v>254</v>
      </c>
      <c r="C423" s="1" t="s">
        <v>255</v>
      </c>
      <c r="D423">
        <v>2023</v>
      </c>
      <c r="E423" t="s">
        <v>981</v>
      </c>
      <c r="G423">
        <v>630</v>
      </c>
      <c r="H423" s="1">
        <v>69.989999999999995</v>
      </c>
      <c r="I423" t="s">
        <v>144</v>
      </c>
      <c r="J423">
        <v>0</v>
      </c>
      <c r="K423">
        <v>0</v>
      </c>
      <c r="L423">
        <f>IF(Tabelle1[[#This Row],[RRP (EUR)]]&lt;50,1,0)</f>
        <v>0</v>
      </c>
      <c r="M423">
        <f>IF(AND(Tabelle1[[#This Row],[RRP (EUR)]]&gt;50,Tabelle1[[#This Row],[RRP (EUR)]]&lt;100),1,0)</f>
        <v>1</v>
      </c>
      <c r="N423">
        <f>IF(AND(Tabelle1[[#This Row],[RRP (EUR)]]&gt;100,Tabelle1[[#This Row],[RRP (EUR)]]&lt;200),1,0)</f>
        <v>0</v>
      </c>
      <c r="O423">
        <f>IF(AND(Tabelle1[[#This Row],[RRP (EUR)]]&gt;200,Tabelle1[[#This Row],[RRP (EUR)]]&lt;300),1,0)</f>
        <v>0</v>
      </c>
      <c r="P423">
        <f>IF(Tabelle1[[#This Row],[RRP (EUR)]]&gt;300,1,0)</f>
        <v>0</v>
      </c>
      <c r="Q423" s="1">
        <f>LEN(Tabelle1[[#This Row],[Number]])-2</f>
        <v>5</v>
      </c>
    </row>
    <row r="424" spans="1:17" x14ac:dyDescent="0.45">
      <c r="A424" s="1" t="s">
        <v>982</v>
      </c>
      <c r="B424" t="s">
        <v>254</v>
      </c>
      <c r="C424" s="1" t="s">
        <v>983</v>
      </c>
      <c r="D424">
        <v>2023</v>
      </c>
      <c r="E424" t="s">
        <v>984</v>
      </c>
      <c r="F424">
        <v>5</v>
      </c>
      <c r="G424">
        <v>1394</v>
      </c>
      <c r="H424" s="1">
        <v>169.99</v>
      </c>
      <c r="J424">
        <v>0</v>
      </c>
      <c r="K424">
        <v>0</v>
      </c>
      <c r="L424">
        <f>IF(Tabelle1[[#This Row],[RRP (EUR)]]&lt;50,1,0)</f>
        <v>0</v>
      </c>
      <c r="M424">
        <f>IF(AND(Tabelle1[[#This Row],[RRP (EUR)]]&gt;50,Tabelle1[[#This Row],[RRP (EUR)]]&lt;100),1,0)</f>
        <v>0</v>
      </c>
      <c r="N424">
        <f>IF(AND(Tabelle1[[#This Row],[RRP (EUR)]]&gt;100,Tabelle1[[#This Row],[RRP (EUR)]]&lt;200),1,0)</f>
        <v>1</v>
      </c>
      <c r="O424">
        <f>IF(AND(Tabelle1[[#This Row],[RRP (EUR)]]&gt;200,Tabelle1[[#This Row],[RRP (EUR)]]&lt;300),1,0)</f>
        <v>0</v>
      </c>
      <c r="P424">
        <f>IF(Tabelle1[[#This Row],[RRP (EUR)]]&gt;300,1,0)</f>
        <v>0</v>
      </c>
      <c r="Q424" s="1">
        <f>LEN(Tabelle1[[#This Row],[Number]])-2</f>
        <v>5</v>
      </c>
    </row>
    <row r="425" spans="1:17" x14ac:dyDescent="0.45">
      <c r="A425" s="1" t="s">
        <v>985</v>
      </c>
      <c r="B425" t="s">
        <v>254</v>
      </c>
      <c r="C425" s="1" t="s">
        <v>986</v>
      </c>
      <c r="D425">
        <v>2023</v>
      </c>
      <c r="E425" t="s">
        <v>987</v>
      </c>
      <c r="F425">
        <v>4</v>
      </c>
      <c r="G425">
        <v>124</v>
      </c>
      <c r="H425" s="1">
        <v>42.99</v>
      </c>
      <c r="J425">
        <v>0</v>
      </c>
      <c r="K425">
        <v>0</v>
      </c>
      <c r="L425">
        <f>IF(Tabelle1[[#This Row],[RRP (EUR)]]&lt;50,1,0)</f>
        <v>1</v>
      </c>
      <c r="M425">
        <f>IF(AND(Tabelle1[[#This Row],[RRP (EUR)]]&gt;50,Tabelle1[[#This Row],[RRP (EUR)]]&lt;100),1,0)</f>
        <v>0</v>
      </c>
      <c r="N425">
        <f>IF(AND(Tabelle1[[#This Row],[RRP (EUR)]]&gt;100,Tabelle1[[#This Row],[RRP (EUR)]]&lt;200),1,0)</f>
        <v>0</v>
      </c>
      <c r="O425">
        <f>IF(AND(Tabelle1[[#This Row],[RRP (EUR)]]&gt;200,Tabelle1[[#This Row],[RRP (EUR)]]&lt;300),1,0)</f>
        <v>0</v>
      </c>
      <c r="P425">
        <f>IF(Tabelle1[[#This Row],[RRP (EUR)]]&gt;300,1,0)</f>
        <v>0</v>
      </c>
      <c r="Q425" s="1">
        <f>LEN(Tabelle1[[#This Row],[Number]])-2</f>
        <v>5</v>
      </c>
    </row>
    <row r="426" spans="1:17" x14ac:dyDescent="0.45">
      <c r="A426" s="1" t="s">
        <v>988</v>
      </c>
      <c r="B426" t="s">
        <v>254</v>
      </c>
      <c r="C426" s="1" t="s">
        <v>955</v>
      </c>
      <c r="D426">
        <v>2023</v>
      </c>
      <c r="E426" t="s">
        <v>989</v>
      </c>
      <c r="F426">
        <v>4</v>
      </c>
      <c r="G426">
        <v>108</v>
      </c>
      <c r="H426" s="1">
        <v>20.99</v>
      </c>
      <c r="J426">
        <v>0</v>
      </c>
      <c r="K426">
        <v>0</v>
      </c>
      <c r="L426">
        <f>IF(Tabelle1[[#This Row],[RRP (EUR)]]&lt;50,1,0)</f>
        <v>1</v>
      </c>
      <c r="M426">
        <f>IF(AND(Tabelle1[[#This Row],[RRP (EUR)]]&gt;50,Tabelle1[[#This Row],[RRP (EUR)]]&lt;100),1,0)</f>
        <v>0</v>
      </c>
      <c r="N426">
        <f>IF(AND(Tabelle1[[#This Row],[RRP (EUR)]]&gt;100,Tabelle1[[#This Row],[RRP (EUR)]]&lt;200),1,0)</f>
        <v>0</v>
      </c>
      <c r="O426">
        <f>IF(AND(Tabelle1[[#This Row],[RRP (EUR)]]&gt;200,Tabelle1[[#This Row],[RRP (EUR)]]&lt;300),1,0)</f>
        <v>0</v>
      </c>
      <c r="P426">
        <f>IF(Tabelle1[[#This Row],[RRP (EUR)]]&gt;300,1,0)</f>
        <v>0</v>
      </c>
      <c r="Q426" s="1">
        <f>LEN(Tabelle1[[#This Row],[Number]])-2</f>
        <v>5</v>
      </c>
    </row>
    <row r="427" spans="1:17" x14ac:dyDescent="0.45">
      <c r="A427" s="1" t="s">
        <v>990</v>
      </c>
      <c r="B427" t="s">
        <v>254</v>
      </c>
      <c r="C427" s="1" t="s">
        <v>955</v>
      </c>
      <c r="D427">
        <v>2023</v>
      </c>
      <c r="E427" t="s">
        <v>991</v>
      </c>
      <c r="F427">
        <v>2</v>
      </c>
      <c r="G427">
        <v>253</v>
      </c>
      <c r="H427" s="1">
        <v>34.99</v>
      </c>
      <c r="J427">
        <v>0</v>
      </c>
      <c r="K427">
        <v>0</v>
      </c>
      <c r="L427">
        <f>IF(Tabelle1[[#This Row],[RRP (EUR)]]&lt;50,1,0)</f>
        <v>1</v>
      </c>
      <c r="M427">
        <f>IF(AND(Tabelle1[[#This Row],[RRP (EUR)]]&gt;50,Tabelle1[[#This Row],[RRP (EUR)]]&lt;100),1,0)</f>
        <v>0</v>
      </c>
      <c r="N427">
        <f>IF(AND(Tabelle1[[#This Row],[RRP (EUR)]]&gt;100,Tabelle1[[#This Row],[RRP (EUR)]]&lt;200),1,0)</f>
        <v>0</v>
      </c>
      <c r="O427">
        <f>IF(AND(Tabelle1[[#This Row],[RRP (EUR)]]&gt;200,Tabelle1[[#This Row],[RRP (EUR)]]&lt;300),1,0)</f>
        <v>0</v>
      </c>
      <c r="P427">
        <f>IF(Tabelle1[[#This Row],[RRP (EUR)]]&gt;300,1,0)</f>
        <v>0</v>
      </c>
      <c r="Q427" s="1">
        <f>LEN(Tabelle1[[#This Row],[Number]])-2</f>
        <v>5</v>
      </c>
    </row>
    <row r="428" spans="1:17" x14ac:dyDescent="0.45">
      <c r="A428" s="1" t="s">
        <v>992</v>
      </c>
      <c r="B428" t="s">
        <v>254</v>
      </c>
      <c r="C428" s="1" t="s">
        <v>958</v>
      </c>
      <c r="D428">
        <v>2023</v>
      </c>
      <c r="E428" t="s">
        <v>993</v>
      </c>
      <c r="F428">
        <v>3</v>
      </c>
      <c r="G428">
        <v>526</v>
      </c>
      <c r="H428" s="1">
        <v>52.99</v>
      </c>
      <c r="J428">
        <v>0</v>
      </c>
      <c r="K428">
        <v>0</v>
      </c>
      <c r="L428">
        <f>IF(Tabelle1[[#This Row],[RRP (EUR)]]&lt;50,1,0)</f>
        <v>0</v>
      </c>
      <c r="M428">
        <f>IF(AND(Tabelle1[[#This Row],[RRP (EUR)]]&gt;50,Tabelle1[[#This Row],[RRP (EUR)]]&lt;100),1,0)</f>
        <v>1</v>
      </c>
      <c r="N428">
        <f>IF(AND(Tabelle1[[#This Row],[RRP (EUR)]]&gt;100,Tabelle1[[#This Row],[RRP (EUR)]]&lt;200),1,0)</f>
        <v>0</v>
      </c>
      <c r="O428">
        <f>IF(AND(Tabelle1[[#This Row],[RRP (EUR)]]&gt;200,Tabelle1[[#This Row],[RRP (EUR)]]&lt;300),1,0)</f>
        <v>0</v>
      </c>
      <c r="P428">
        <f>IF(Tabelle1[[#This Row],[RRP (EUR)]]&gt;300,1,0)</f>
        <v>0</v>
      </c>
      <c r="Q428" s="1">
        <f>LEN(Tabelle1[[#This Row],[Number]])-2</f>
        <v>5</v>
      </c>
    </row>
    <row r="429" spans="1:17" x14ac:dyDescent="0.45">
      <c r="A429" s="1" t="s">
        <v>994</v>
      </c>
      <c r="B429" t="s">
        <v>254</v>
      </c>
      <c r="C429" s="1" t="s">
        <v>983</v>
      </c>
      <c r="D429">
        <v>2023</v>
      </c>
      <c r="E429" t="s">
        <v>995</v>
      </c>
      <c r="F429">
        <v>4</v>
      </c>
      <c r="G429">
        <v>601</v>
      </c>
      <c r="H429" s="1">
        <v>74.989999999999995</v>
      </c>
      <c r="J429">
        <v>0</v>
      </c>
      <c r="K429">
        <v>0</v>
      </c>
      <c r="L429">
        <f>IF(Tabelle1[[#This Row],[RRP (EUR)]]&lt;50,1,0)</f>
        <v>0</v>
      </c>
      <c r="M429">
        <f>IF(AND(Tabelle1[[#This Row],[RRP (EUR)]]&gt;50,Tabelle1[[#This Row],[RRP (EUR)]]&lt;100),1,0)</f>
        <v>1</v>
      </c>
      <c r="N429">
        <f>IF(AND(Tabelle1[[#This Row],[RRP (EUR)]]&gt;100,Tabelle1[[#This Row],[RRP (EUR)]]&lt;200),1,0)</f>
        <v>0</v>
      </c>
      <c r="O429">
        <f>IF(AND(Tabelle1[[#This Row],[RRP (EUR)]]&gt;200,Tabelle1[[#This Row],[RRP (EUR)]]&lt;300),1,0)</f>
        <v>0</v>
      </c>
      <c r="P429">
        <f>IF(Tabelle1[[#This Row],[RRP (EUR)]]&gt;300,1,0)</f>
        <v>0</v>
      </c>
      <c r="Q429" s="1">
        <f>LEN(Tabelle1[[#This Row],[Number]])-2</f>
        <v>5</v>
      </c>
    </row>
    <row r="430" spans="1:17" x14ac:dyDescent="0.45">
      <c r="A430" s="1" t="s">
        <v>996</v>
      </c>
      <c r="B430" t="s">
        <v>254</v>
      </c>
      <c r="C430" s="1" t="s">
        <v>952</v>
      </c>
      <c r="D430">
        <v>2023</v>
      </c>
      <c r="E430" t="s">
        <v>997</v>
      </c>
      <c r="F430">
        <v>2</v>
      </c>
      <c r="G430">
        <v>88</v>
      </c>
      <c r="H430" s="1">
        <v>15.99</v>
      </c>
      <c r="J430">
        <v>0</v>
      </c>
      <c r="K430">
        <v>0</v>
      </c>
      <c r="L430">
        <f>IF(Tabelle1[[#This Row],[RRP (EUR)]]&lt;50,1,0)</f>
        <v>1</v>
      </c>
      <c r="M430">
        <f>IF(AND(Tabelle1[[#This Row],[RRP (EUR)]]&gt;50,Tabelle1[[#This Row],[RRP (EUR)]]&lt;100),1,0)</f>
        <v>0</v>
      </c>
      <c r="N430">
        <f>IF(AND(Tabelle1[[#This Row],[RRP (EUR)]]&gt;100,Tabelle1[[#This Row],[RRP (EUR)]]&lt;200),1,0)</f>
        <v>0</v>
      </c>
      <c r="O430">
        <f>IF(AND(Tabelle1[[#This Row],[RRP (EUR)]]&gt;200,Tabelle1[[#This Row],[RRP (EUR)]]&lt;300),1,0)</f>
        <v>0</v>
      </c>
      <c r="P430">
        <f>IF(Tabelle1[[#This Row],[RRP (EUR)]]&gt;300,1,0)</f>
        <v>0</v>
      </c>
      <c r="Q430" s="1">
        <f>LEN(Tabelle1[[#This Row],[Number]])-2</f>
        <v>5</v>
      </c>
    </row>
    <row r="431" spans="1:17" x14ac:dyDescent="0.45">
      <c r="A431" s="1" t="s">
        <v>998</v>
      </c>
      <c r="B431" t="s">
        <v>254</v>
      </c>
      <c r="C431" s="1" t="s">
        <v>983</v>
      </c>
      <c r="D431">
        <v>2023</v>
      </c>
      <c r="E431" t="s">
        <v>999</v>
      </c>
      <c r="F431">
        <v>5</v>
      </c>
      <c r="G431">
        <v>1056</v>
      </c>
      <c r="H431" s="1">
        <v>104.99</v>
      </c>
      <c r="J431">
        <v>0</v>
      </c>
      <c r="K431">
        <v>0</v>
      </c>
      <c r="L431">
        <f>IF(Tabelle1[[#This Row],[RRP (EUR)]]&lt;50,1,0)</f>
        <v>0</v>
      </c>
      <c r="M431">
        <f>IF(AND(Tabelle1[[#This Row],[RRP (EUR)]]&gt;50,Tabelle1[[#This Row],[RRP (EUR)]]&lt;100),1,0)</f>
        <v>0</v>
      </c>
      <c r="N431">
        <f>IF(AND(Tabelle1[[#This Row],[RRP (EUR)]]&gt;100,Tabelle1[[#This Row],[RRP (EUR)]]&lt;200),1,0)</f>
        <v>1</v>
      </c>
      <c r="O431">
        <f>IF(AND(Tabelle1[[#This Row],[RRP (EUR)]]&gt;200,Tabelle1[[#This Row],[RRP (EUR)]]&lt;300),1,0)</f>
        <v>0</v>
      </c>
      <c r="P431">
        <f>IF(Tabelle1[[#This Row],[RRP (EUR)]]&gt;300,1,0)</f>
        <v>0</v>
      </c>
      <c r="Q431" s="1">
        <f>LEN(Tabelle1[[#This Row],[Number]])-2</f>
        <v>5</v>
      </c>
    </row>
    <row r="432" spans="1:17" x14ac:dyDescent="0.45">
      <c r="A432" s="1" t="s">
        <v>1000</v>
      </c>
      <c r="B432" t="s">
        <v>254</v>
      </c>
      <c r="C432" s="1" t="s">
        <v>1001</v>
      </c>
      <c r="D432">
        <v>2023</v>
      </c>
      <c r="E432" t="s">
        <v>1002</v>
      </c>
      <c r="F432">
        <v>12</v>
      </c>
      <c r="G432">
        <v>1066</v>
      </c>
      <c r="H432" s="1">
        <v>169.99</v>
      </c>
      <c r="J432">
        <v>0</v>
      </c>
      <c r="K432">
        <v>0</v>
      </c>
      <c r="L432">
        <f>IF(Tabelle1[[#This Row],[RRP (EUR)]]&lt;50,1,0)</f>
        <v>0</v>
      </c>
      <c r="M432">
        <f>IF(AND(Tabelle1[[#This Row],[RRP (EUR)]]&gt;50,Tabelle1[[#This Row],[RRP (EUR)]]&lt;100),1,0)</f>
        <v>0</v>
      </c>
      <c r="N432">
        <f>IF(AND(Tabelle1[[#This Row],[RRP (EUR)]]&gt;100,Tabelle1[[#This Row],[RRP (EUR)]]&lt;200),1,0)</f>
        <v>1</v>
      </c>
      <c r="O432">
        <f>IF(AND(Tabelle1[[#This Row],[RRP (EUR)]]&gt;200,Tabelle1[[#This Row],[RRP (EUR)]]&lt;300),1,0)</f>
        <v>0</v>
      </c>
      <c r="P432">
        <f>IF(Tabelle1[[#This Row],[RRP (EUR)]]&gt;300,1,0)</f>
        <v>0</v>
      </c>
      <c r="Q432" s="1">
        <f>LEN(Tabelle1[[#This Row],[Number]])-2</f>
        <v>5</v>
      </c>
    </row>
    <row r="433" spans="1:17" x14ac:dyDescent="0.45">
      <c r="A433" s="1" t="s">
        <v>1003</v>
      </c>
      <c r="B433" t="s">
        <v>254</v>
      </c>
      <c r="C433" s="1" t="s">
        <v>220</v>
      </c>
      <c r="D433">
        <v>2023</v>
      </c>
      <c r="E433" t="s">
        <v>1004</v>
      </c>
      <c r="F433">
        <v>8</v>
      </c>
      <c r="G433">
        <v>320</v>
      </c>
      <c r="H433" s="1">
        <v>37.99</v>
      </c>
      <c r="J433">
        <v>0</v>
      </c>
      <c r="K433">
        <v>0</v>
      </c>
      <c r="L433">
        <f>IF(Tabelle1[[#This Row],[RRP (EUR)]]&lt;50,1,0)</f>
        <v>1</v>
      </c>
      <c r="M433">
        <f>IF(AND(Tabelle1[[#This Row],[RRP (EUR)]]&gt;50,Tabelle1[[#This Row],[RRP (EUR)]]&lt;100),1,0)</f>
        <v>0</v>
      </c>
      <c r="N433">
        <f>IF(AND(Tabelle1[[#This Row],[RRP (EUR)]]&gt;100,Tabelle1[[#This Row],[RRP (EUR)]]&lt;200),1,0)</f>
        <v>0</v>
      </c>
      <c r="O433">
        <f>IF(AND(Tabelle1[[#This Row],[RRP (EUR)]]&gt;200,Tabelle1[[#This Row],[RRP (EUR)]]&lt;300),1,0)</f>
        <v>0</v>
      </c>
      <c r="P433">
        <f>IF(Tabelle1[[#This Row],[RRP (EUR)]]&gt;300,1,0)</f>
        <v>0</v>
      </c>
      <c r="Q433" s="1">
        <f>LEN(Tabelle1[[#This Row],[Number]])-2</f>
        <v>5</v>
      </c>
    </row>
    <row r="434" spans="1:17" x14ac:dyDescent="0.45">
      <c r="A434" s="1" t="s">
        <v>1005</v>
      </c>
      <c r="B434" t="s">
        <v>254</v>
      </c>
      <c r="C434" s="1" t="s">
        <v>979</v>
      </c>
      <c r="D434">
        <v>2023</v>
      </c>
      <c r="E434" t="s">
        <v>1006</v>
      </c>
      <c r="F434">
        <v>2</v>
      </c>
      <c r="G434">
        <v>5374</v>
      </c>
      <c r="H434" s="1">
        <v>649.99</v>
      </c>
      <c r="I434" t="s">
        <v>144</v>
      </c>
      <c r="J434">
        <v>0</v>
      </c>
      <c r="K434">
        <v>0</v>
      </c>
      <c r="L434">
        <f>IF(Tabelle1[[#This Row],[RRP (EUR)]]&lt;50,1,0)</f>
        <v>0</v>
      </c>
      <c r="M434">
        <f>IF(AND(Tabelle1[[#This Row],[RRP (EUR)]]&gt;50,Tabelle1[[#This Row],[RRP (EUR)]]&lt;100),1,0)</f>
        <v>0</v>
      </c>
      <c r="N434">
        <f>IF(AND(Tabelle1[[#This Row],[RRP (EUR)]]&gt;100,Tabelle1[[#This Row],[RRP (EUR)]]&lt;200),1,0)</f>
        <v>0</v>
      </c>
      <c r="O434">
        <f>IF(AND(Tabelle1[[#This Row],[RRP (EUR)]]&gt;200,Tabelle1[[#This Row],[RRP (EUR)]]&lt;300),1,0)</f>
        <v>0</v>
      </c>
      <c r="P434">
        <f>IF(Tabelle1[[#This Row],[RRP (EUR)]]&gt;300,1,0)</f>
        <v>1</v>
      </c>
      <c r="Q434" s="1">
        <f>LEN(Tabelle1[[#This Row],[Number]])-2</f>
        <v>5</v>
      </c>
    </row>
    <row r="435" spans="1:17" x14ac:dyDescent="0.45">
      <c r="A435" s="1" t="s">
        <v>1007</v>
      </c>
      <c r="B435" t="s">
        <v>254</v>
      </c>
      <c r="C435" s="1" t="s">
        <v>1008</v>
      </c>
      <c r="D435">
        <v>2023</v>
      </c>
      <c r="E435" t="s">
        <v>1009</v>
      </c>
      <c r="F435">
        <v>1</v>
      </c>
      <c r="G435">
        <v>139</v>
      </c>
      <c r="H435" s="1">
        <v>15.99</v>
      </c>
      <c r="J435">
        <v>0</v>
      </c>
      <c r="K435">
        <v>0</v>
      </c>
      <c r="L435">
        <f>IF(Tabelle1[[#This Row],[RRP (EUR)]]&lt;50,1,0)</f>
        <v>1</v>
      </c>
      <c r="M435">
        <f>IF(AND(Tabelle1[[#This Row],[RRP (EUR)]]&gt;50,Tabelle1[[#This Row],[RRP (EUR)]]&lt;100),1,0)</f>
        <v>0</v>
      </c>
      <c r="N435">
        <f>IF(AND(Tabelle1[[#This Row],[RRP (EUR)]]&gt;100,Tabelle1[[#This Row],[RRP (EUR)]]&lt;200),1,0)</f>
        <v>0</v>
      </c>
      <c r="O435">
        <f>IF(AND(Tabelle1[[#This Row],[RRP (EUR)]]&gt;200,Tabelle1[[#This Row],[RRP (EUR)]]&lt;300),1,0)</f>
        <v>0</v>
      </c>
      <c r="P435">
        <f>IF(Tabelle1[[#This Row],[RRP (EUR)]]&gt;300,1,0)</f>
        <v>0</v>
      </c>
      <c r="Q435" s="1">
        <f>LEN(Tabelle1[[#This Row],[Number]])-2</f>
        <v>5</v>
      </c>
    </row>
    <row r="436" spans="1:17" x14ac:dyDescent="0.45">
      <c r="A436" s="1" t="s">
        <v>1010</v>
      </c>
      <c r="B436" t="s">
        <v>254</v>
      </c>
      <c r="C436" s="1" t="s">
        <v>1008</v>
      </c>
      <c r="D436">
        <v>2023</v>
      </c>
      <c r="E436" t="s">
        <v>1011</v>
      </c>
      <c r="F436">
        <v>1</v>
      </c>
      <c r="G436">
        <v>155</v>
      </c>
      <c r="H436" s="1">
        <v>15.99</v>
      </c>
      <c r="J436">
        <v>0</v>
      </c>
      <c r="K436">
        <v>0</v>
      </c>
      <c r="L436">
        <f>IF(Tabelle1[[#This Row],[RRP (EUR)]]&lt;50,1,0)</f>
        <v>1</v>
      </c>
      <c r="M436">
        <f>IF(AND(Tabelle1[[#This Row],[RRP (EUR)]]&gt;50,Tabelle1[[#This Row],[RRP (EUR)]]&lt;100),1,0)</f>
        <v>0</v>
      </c>
      <c r="N436">
        <f>IF(AND(Tabelle1[[#This Row],[RRP (EUR)]]&gt;100,Tabelle1[[#This Row],[RRP (EUR)]]&lt;200),1,0)</f>
        <v>0</v>
      </c>
      <c r="O436">
        <f>IF(AND(Tabelle1[[#This Row],[RRP (EUR)]]&gt;200,Tabelle1[[#This Row],[RRP (EUR)]]&lt;300),1,0)</f>
        <v>0</v>
      </c>
      <c r="P436">
        <f>IF(Tabelle1[[#This Row],[RRP (EUR)]]&gt;300,1,0)</f>
        <v>0</v>
      </c>
      <c r="Q436" s="1">
        <f>LEN(Tabelle1[[#This Row],[Number]])-2</f>
        <v>5</v>
      </c>
    </row>
    <row r="437" spans="1:17" x14ac:dyDescent="0.45">
      <c r="A437" s="1" t="s">
        <v>1012</v>
      </c>
      <c r="B437" t="s">
        <v>254</v>
      </c>
      <c r="C437" s="1" t="s">
        <v>1008</v>
      </c>
      <c r="D437">
        <v>2023</v>
      </c>
      <c r="E437" t="s">
        <v>1013</v>
      </c>
      <c r="F437">
        <v>1</v>
      </c>
      <c r="G437">
        <v>138</v>
      </c>
      <c r="H437" s="1">
        <v>15.99</v>
      </c>
      <c r="J437">
        <v>0</v>
      </c>
      <c r="K437">
        <v>0</v>
      </c>
      <c r="L437">
        <f>IF(Tabelle1[[#This Row],[RRP (EUR)]]&lt;50,1,0)</f>
        <v>1</v>
      </c>
      <c r="M437">
        <f>IF(AND(Tabelle1[[#This Row],[RRP (EUR)]]&gt;50,Tabelle1[[#This Row],[RRP (EUR)]]&lt;100),1,0)</f>
        <v>0</v>
      </c>
      <c r="N437">
        <f>IF(AND(Tabelle1[[#This Row],[RRP (EUR)]]&gt;100,Tabelle1[[#This Row],[RRP (EUR)]]&lt;200),1,0)</f>
        <v>0</v>
      </c>
      <c r="O437">
        <f>IF(AND(Tabelle1[[#This Row],[RRP (EUR)]]&gt;200,Tabelle1[[#This Row],[RRP (EUR)]]&lt;300),1,0)</f>
        <v>0</v>
      </c>
      <c r="P437">
        <f>IF(Tabelle1[[#This Row],[RRP (EUR)]]&gt;300,1,0)</f>
        <v>0</v>
      </c>
      <c r="Q437" s="1">
        <f>LEN(Tabelle1[[#This Row],[Number]])-2</f>
        <v>5</v>
      </c>
    </row>
    <row r="438" spans="1:17" x14ac:dyDescent="0.45">
      <c r="A438" s="1" t="s">
        <v>1014</v>
      </c>
      <c r="B438" t="s">
        <v>254</v>
      </c>
      <c r="C438" s="1" t="s">
        <v>255</v>
      </c>
      <c r="D438">
        <v>2023</v>
      </c>
      <c r="E438" t="s">
        <v>1015</v>
      </c>
      <c r="F438">
        <v>1</v>
      </c>
      <c r="G438">
        <v>2319</v>
      </c>
      <c r="H438" s="1">
        <v>209.99</v>
      </c>
      <c r="I438" t="s">
        <v>144</v>
      </c>
      <c r="J438">
        <v>0</v>
      </c>
      <c r="K438">
        <v>0</v>
      </c>
      <c r="L438">
        <f>IF(Tabelle1[[#This Row],[RRP (EUR)]]&lt;50,1,0)</f>
        <v>0</v>
      </c>
      <c r="M438">
        <f>IF(AND(Tabelle1[[#This Row],[RRP (EUR)]]&gt;50,Tabelle1[[#This Row],[RRP (EUR)]]&lt;100),1,0)</f>
        <v>0</v>
      </c>
      <c r="N438">
        <f>IF(AND(Tabelle1[[#This Row],[RRP (EUR)]]&gt;100,Tabelle1[[#This Row],[RRP (EUR)]]&lt;200),1,0)</f>
        <v>0</v>
      </c>
      <c r="O438">
        <f>IF(AND(Tabelle1[[#This Row],[RRP (EUR)]]&gt;200,Tabelle1[[#This Row],[RRP (EUR)]]&lt;300),1,0)</f>
        <v>1</v>
      </c>
      <c r="P438">
        <f>IF(Tabelle1[[#This Row],[RRP (EUR)]]&gt;300,1,0)</f>
        <v>0</v>
      </c>
      <c r="Q438" s="1">
        <f>LEN(Tabelle1[[#This Row],[Number]])-2</f>
        <v>5</v>
      </c>
    </row>
    <row r="439" spans="1:17" x14ac:dyDescent="0.45">
      <c r="A439" s="1" t="s">
        <v>1016</v>
      </c>
      <c r="B439" t="s">
        <v>1017</v>
      </c>
      <c r="C439" s="1" t="s">
        <v>1018</v>
      </c>
      <c r="D439">
        <v>2023</v>
      </c>
      <c r="E439" t="s">
        <v>1019</v>
      </c>
      <c r="F439">
        <v>2</v>
      </c>
      <c r="G439">
        <v>179</v>
      </c>
      <c r="H439" s="1">
        <v>24.99</v>
      </c>
      <c r="J439">
        <v>0</v>
      </c>
      <c r="K439">
        <v>0</v>
      </c>
      <c r="L439">
        <f>IF(Tabelle1[[#This Row],[RRP (EUR)]]&lt;50,1,0)</f>
        <v>1</v>
      </c>
      <c r="M439">
        <f>IF(AND(Tabelle1[[#This Row],[RRP (EUR)]]&gt;50,Tabelle1[[#This Row],[RRP (EUR)]]&lt;100),1,0)</f>
        <v>0</v>
      </c>
      <c r="N439">
        <f>IF(AND(Tabelle1[[#This Row],[RRP (EUR)]]&gt;100,Tabelle1[[#This Row],[RRP (EUR)]]&lt;200),1,0)</f>
        <v>0</v>
      </c>
      <c r="O439">
        <f>IF(AND(Tabelle1[[#This Row],[RRP (EUR)]]&gt;200,Tabelle1[[#This Row],[RRP (EUR)]]&lt;300),1,0)</f>
        <v>0</v>
      </c>
      <c r="P439">
        <f>IF(Tabelle1[[#This Row],[RRP (EUR)]]&gt;300,1,0)</f>
        <v>0</v>
      </c>
      <c r="Q439" s="1">
        <f>LEN(Tabelle1[[#This Row],[Number]])-2</f>
        <v>5</v>
      </c>
    </row>
    <row r="440" spans="1:17" x14ac:dyDescent="0.45">
      <c r="A440" s="1" t="s">
        <v>1020</v>
      </c>
      <c r="B440" t="s">
        <v>1017</v>
      </c>
      <c r="C440" s="1" t="s">
        <v>1018</v>
      </c>
      <c r="D440">
        <v>2023</v>
      </c>
      <c r="E440" t="s">
        <v>1021</v>
      </c>
      <c r="F440">
        <v>2</v>
      </c>
      <c r="G440">
        <v>259</v>
      </c>
      <c r="H440" s="1">
        <v>34.99</v>
      </c>
      <c r="J440">
        <v>0</v>
      </c>
      <c r="K440">
        <v>0</v>
      </c>
      <c r="L440">
        <f>IF(Tabelle1[[#This Row],[RRP (EUR)]]&lt;50,1,0)</f>
        <v>1</v>
      </c>
      <c r="M440">
        <f>IF(AND(Tabelle1[[#This Row],[RRP (EUR)]]&gt;50,Tabelle1[[#This Row],[RRP (EUR)]]&lt;100),1,0)</f>
        <v>0</v>
      </c>
      <c r="N440">
        <f>IF(AND(Tabelle1[[#This Row],[RRP (EUR)]]&gt;100,Tabelle1[[#This Row],[RRP (EUR)]]&lt;200),1,0)</f>
        <v>0</v>
      </c>
      <c r="O440">
        <f>IF(AND(Tabelle1[[#This Row],[RRP (EUR)]]&gt;200,Tabelle1[[#This Row],[RRP (EUR)]]&lt;300),1,0)</f>
        <v>0</v>
      </c>
      <c r="P440">
        <f>IF(Tabelle1[[#This Row],[RRP (EUR)]]&gt;300,1,0)</f>
        <v>0</v>
      </c>
      <c r="Q440" s="1">
        <f>LEN(Tabelle1[[#This Row],[Number]])-2</f>
        <v>5</v>
      </c>
    </row>
    <row r="441" spans="1:17" x14ac:dyDescent="0.45">
      <c r="A441" s="1" t="s">
        <v>1022</v>
      </c>
      <c r="B441" t="s">
        <v>1017</v>
      </c>
      <c r="C441" s="1" t="s">
        <v>1018</v>
      </c>
      <c r="D441">
        <v>2023</v>
      </c>
      <c r="E441" t="s">
        <v>1023</v>
      </c>
      <c r="F441">
        <v>4</v>
      </c>
      <c r="G441">
        <v>553</v>
      </c>
      <c r="H441" s="1">
        <v>54.99</v>
      </c>
      <c r="J441">
        <v>0</v>
      </c>
      <c r="K441">
        <v>0</v>
      </c>
      <c r="L441">
        <f>IF(Tabelle1[[#This Row],[RRP (EUR)]]&lt;50,1,0)</f>
        <v>0</v>
      </c>
      <c r="M441">
        <f>IF(AND(Tabelle1[[#This Row],[RRP (EUR)]]&gt;50,Tabelle1[[#This Row],[RRP (EUR)]]&lt;100),1,0)</f>
        <v>1</v>
      </c>
      <c r="N441">
        <f>IF(AND(Tabelle1[[#This Row],[RRP (EUR)]]&gt;100,Tabelle1[[#This Row],[RRP (EUR)]]&lt;200),1,0)</f>
        <v>0</v>
      </c>
      <c r="O441">
        <f>IF(AND(Tabelle1[[#This Row],[RRP (EUR)]]&gt;200,Tabelle1[[#This Row],[RRP (EUR)]]&lt;300),1,0)</f>
        <v>0</v>
      </c>
      <c r="P441">
        <f>IF(Tabelle1[[#This Row],[RRP (EUR)]]&gt;300,1,0)</f>
        <v>0</v>
      </c>
      <c r="Q441" s="1">
        <f>LEN(Tabelle1[[#This Row],[Number]])-2</f>
        <v>5</v>
      </c>
    </row>
    <row r="442" spans="1:17" x14ac:dyDescent="0.45">
      <c r="A442" s="1" t="s">
        <v>1024</v>
      </c>
      <c r="B442" t="s">
        <v>1017</v>
      </c>
      <c r="C442" s="1" t="s">
        <v>1018</v>
      </c>
      <c r="D442">
        <v>2023</v>
      </c>
      <c r="E442" t="s">
        <v>1025</v>
      </c>
      <c r="F442">
        <v>4</v>
      </c>
      <c r="G442">
        <v>528</v>
      </c>
      <c r="H442" s="1">
        <v>79.989999999999995</v>
      </c>
      <c r="J442">
        <v>0</v>
      </c>
      <c r="K442">
        <v>0</v>
      </c>
      <c r="L442">
        <f>IF(Tabelle1[[#This Row],[RRP (EUR)]]&lt;50,1,0)</f>
        <v>0</v>
      </c>
      <c r="M442">
        <f>IF(AND(Tabelle1[[#This Row],[RRP (EUR)]]&gt;50,Tabelle1[[#This Row],[RRP (EUR)]]&lt;100),1,0)</f>
        <v>1</v>
      </c>
      <c r="N442">
        <f>IF(AND(Tabelle1[[#This Row],[RRP (EUR)]]&gt;100,Tabelle1[[#This Row],[RRP (EUR)]]&lt;200),1,0)</f>
        <v>0</v>
      </c>
      <c r="O442">
        <f>IF(AND(Tabelle1[[#This Row],[RRP (EUR)]]&gt;200,Tabelle1[[#This Row],[RRP (EUR)]]&lt;300),1,0)</f>
        <v>0</v>
      </c>
      <c r="P442">
        <f>IF(Tabelle1[[#This Row],[RRP (EUR)]]&gt;300,1,0)</f>
        <v>0</v>
      </c>
      <c r="Q442" s="1">
        <f>LEN(Tabelle1[[#This Row],[Number]])-2</f>
        <v>5</v>
      </c>
    </row>
    <row r="443" spans="1:17" x14ac:dyDescent="0.45">
      <c r="A443" s="1" t="s">
        <v>1026</v>
      </c>
      <c r="B443" t="s">
        <v>1017</v>
      </c>
      <c r="C443" s="1" t="s">
        <v>1018</v>
      </c>
      <c r="D443">
        <v>2023</v>
      </c>
      <c r="E443" t="s">
        <v>1027</v>
      </c>
      <c r="F443">
        <v>3</v>
      </c>
      <c r="G443">
        <v>761</v>
      </c>
      <c r="H443" s="1">
        <v>99.99</v>
      </c>
      <c r="J443">
        <v>0</v>
      </c>
      <c r="K443">
        <v>0</v>
      </c>
      <c r="L443">
        <f>IF(Tabelle1[[#This Row],[RRP (EUR)]]&lt;50,1,0)</f>
        <v>0</v>
      </c>
      <c r="M443">
        <f>IF(AND(Tabelle1[[#This Row],[RRP (EUR)]]&gt;50,Tabelle1[[#This Row],[RRP (EUR)]]&lt;100),1,0)</f>
        <v>1</v>
      </c>
      <c r="N443">
        <f>IF(AND(Tabelle1[[#This Row],[RRP (EUR)]]&gt;100,Tabelle1[[#This Row],[RRP (EUR)]]&lt;200),1,0)</f>
        <v>0</v>
      </c>
      <c r="O443">
        <f>IF(AND(Tabelle1[[#This Row],[RRP (EUR)]]&gt;200,Tabelle1[[#This Row],[RRP (EUR)]]&lt;300),1,0)</f>
        <v>0</v>
      </c>
      <c r="P443">
        <f>IF(Tabelle1[[#This Row],[RRP (EUR)]]&gt;300,1,0)</f>
        <v>0</v>
      </c>
      <c r="Q443" s="1">
        <f>LEN(Tabelle1[[#This Row],[Number]])-2</f>
        <v>5</v>
      </c>
    </row>
    <row r="444" spans="1:17" x14ac:dyDescent="0.45">
      <c r="A444" s="1" t="s">
        <v>1028</v>
      </c>
      <c r="B444" t="s">
        <v>250</v>
      </c>
      <c r="C444" s="1" t="s">
        <v>1029</v>
      </c>
      <c r="D444">
        <v>2023</v>
      </c>
      <c r="E444" t="s">
        <v>1030</v>
      </c>
      <c r="G444">
        <v>456</v>
      </c>
      <c r="J444">
        <v>0</v>
      </c>
      <c r="K444">
        <v>0</v>
      </c>
      <c r="L444">
        <f>IF(Tabelle1[[#This Row],[RRP (EUR)]]&lt;50,1,0)</f>
        <v>1</v>
      </c>
      <c r="M444">
        <f>IF(AND(Tabelle1[[#This Row],[RRP (EUR)]]&gt;50,Tabelle1[[#This Row],[RRP (EUR)]]&lt;100),1,0)</f>
        <v>0</v>
      </c>
      <c r="N444">
        <f>IF(AND(Tabelle1[[#This Row],[RRP (EUR)]]&gt;100,Tabelle1[[#This Row],[RRP (EUR)]]&lt;200),1,0)</f>
        <v>0</v>
      </c>
      <c r="O444">
        <f>IF(AND(Tabelle1[[#This Row],[RRP (EUR)]]&gt;200,Tabelle1[[#This Row],[RRP (EUR)]]&lt;300),1,0)</f>
        <v>0</v>
      </c>
      <c r="P444">
        <f>IF(Tabelle1[[#This Row],[RRP (EUR)]]&gt;300,1,0)</f>
        <v>0</v>
      </c>
      <c r="Q444" s="1">
        <f>LEN(Tabelle1[[#This Row],[Number]])-2</f>
        <v>5</v>
      </c>
    </row>
    <row r="445" spans="1:17" x14ac:dyDescent="0.45">
      <c r="A445" s="1" t="s">
        <v>1031</v>
      </c>
      <c r="B445" t="s">
        <v>250</v>
      </c>
      <c r="C445" s="1" t="s">
        <v>1032</v>
      </c>
      <c r="D445">
        <v>2023</v>
      </c>
      <c r="E445" t="s">
        <v>1033</v>
      </c>
      <c r="F445">
        <v>2</v>
      </c>
      <c r="G445">
        <v>438</v>
      </c>
      <c r="H445" s="1">
        <v>47.99</v>
      </c>
      <c r="J445">
        <v>0</v>
      </c>
      <c r="K445">
        <v>0</v>
      </c>
      <c r="L445">
        <f>IF(Tabelle1[[#This Row],[RRP (EUR)]]&lt;50,1,0)</f>
        <v>1</v>
      </c>
      <c r="M445">
        <f>IF(AND(Tabelle1[[#This Row],[RRP (EUR)]]&gt;50,Tabelle1[[#This Row],[RRP (EUR)]]&lt;100),1,0)</f>
        <v>0</v>
      </c>
      <c r="N445">
        <f>IF(AND(Tabelle1[[#This Row],[RRP (EUR)]]&gt;100,Tabelle1[[#This Row],[RRP (EUR)]]&lt;200),1,0)</f>
        <v>0</v>
      </c>
      <c r="O445">
        <f>IF(AND(Tabelle1[[#This Row],[RRP (EUR)]]&gt;200,Tabelle1[[#This Row],[RRP (EUR)]]&lt;300),1,0)</f>
        <v>0</v>
      </c>
      <c r="P445">
        <f>IF(Tabelle1[[#This Row],[RRP (EUR)]]&gt;300,1,0)</f>
        <v>0</v>
      </c>
      <c r="Q445" s="1">
        <f>LEN(Tabelle1[[#This Row],[Number]])-2</f>
        <v>5</v>
      </c>
    </row>
    <row r="446" spans="1:17" x14ac:dyDescent="0.45">
      <c r="A446" s="1" t="s">
        <v>1034</v>
      </c>
      <c r="B446" t="s">
        <v>60</v>
      </c>
      <c r="C446" s="1" t="s">
        <v>1035</v>
      </c>
      <c r="D446">
        <v>2023</v>
      </c>
      <c r="E446" t="s">
        <v>1036</v>
      </c>
      <c r="F446">
        <v>3</v>
      </c>
      <c r="G446">
        <v>420</v>
      </c>
      <c r="H446" s="1">
        <v>94.99</v>
      </c>
      <c r="J446">
        <v>0</v>
      </c>
      <c r="K446">
        <v>0</v>
      </c>
      <c r="L446">
        <f>IF(Tabelle1[[#This Row],[RRP (EUR)]]&lt;50,1,0)</f>
        <v>0</v>
      </c>
      <c r="M446">
        <f>IF(AND(Tabelle1[[#This Row],[RRP (EUR)]]&gt;50,Tabelle1[[#This Row],[RRP (EUR)]]&lt;100),1,0)</f>
        <v>1</v>
      </c>
      <c r="N446">
        <f>IF(AND(Tabelle1[[#This Row],[RRP (EUR)]]&gt;100,Tabelle1[[#This Row],[RRP (EUR)]]&lt;200),1,0)</f>
        <v>0</v>
      </c>
      <c r="O446">
        <f>IF(AND(Tabelle1[[#This Row],[RRP (EUR)]]&gt;200,Tabelle1[[#This Row],[RRP (EUR)]]&lt;300),1,0)</f>
        <v>0</v>
      </c>
      <c r="P446">
        <f>IF(Tabelle1[[#This Row],[RRP (EUR)]]&gt;300,1,0)</f>
        <v>0</v>
      </c>
      <c r="Q446" s="1">
        <f>LEN(Tabelle1[[#This Row],[Number]])-2</f>
        <v>5</v>
      </c>
    </row>
    <row r="447" spans="1:17" x14ac:dyDescent="0.45">
      <c r="A447" s="1" t="s">
        <v>1037</v>
      </c>
      <c r="B447" t="s">
        <v>60</v>
      </c>
      <c r="C447" s="1" t="s">
        <v>1038</v>
      </c>
      <c r="D447">
        <v>2023</v>
      </c>
      <c r="E447" t="s">
        <v>1039</v>
      </c>
      <c r="F447">
        <v>1</v>
      </c>
      <c r="G447">
        <v>138</v>
      </c>
      <c r="H447" s="1">
        <v>14.99</v>
      </c>
      <c r="J447">
        <v>0</v>
      </c>
      <c r="K447">
        <v>0</v>
      </c>
      <c r="L447">
        <f>IF(Tabelle1[[#This Row],[RRP (EUR)]]&lt;50,1,0)</f>
        <v>1</v>
      </c>
      <c r="M447">
        <f>IF(AND(Tabelle1[[#This Row],[RRP (EUR)]]&gt;50,Tabelle1[[#This Row],[RRP (EUR)]]&lt;100),1,0)</f>
        <v>0</v>
      </c>
      <c r="N447">
        <f>IF(AND(Tabelle1[[#This Row],[RRP (EUR)]]&gt;100,Tabelle1[[#This Row],[RRP (EUR)]]&lt;200),1,0)</f>
        <v>0</v>
      </c>
      <c r="O447">
        <f>IF(AND(Tabelle1[[#This Row],[RRP (EUR)]]&gt;200,Tabelle1[[#This Row],[RRP (EUR)]]&lt;300),1,0)</f>
        <v>0</v>
      </c>
      <c r="P447">
        <f>IF(Tabelle1[[#This Row],[RRP (EUR)]]&gt;300,1,0)</f>
        <v>0</v>
      </c>
      <c r="Q447" s="1">
        <f>LEN(Tabelle1[[#This Row],[Number]])-2</f>
        <v>5</v>
      </c>
    </row>
    <row r="448" spans="1:17" x14ac:dyDescent="0.45">
      <c r="A448" s="1" t="s">
        <v>1040</v>
      </c>
      <c r="B448" t="s">
        <v>60</v>
      </c>
      <c r="C448" s="1" t="s">
        <v>1038</v>
      </c>
      <c r="D448">
        <v>2023</v>
      </c>
      <c r="E448" t="s">
        <v>1041</v>
      </c>
      <c r="F448">
        <v>1</v>
      </c>
      <c r="G448">
        <v>113</v>
      </c>
      <c r="H448" s="1">
        <v>14.99</v>
      </c>
      <c r="J448">
        <v>0</v>
      </c>
      <c r="K448">
        <v>0</v>
      </c>
      <c r="L448">
        <f>IF(Tabelle1[[#This Row],[RRP (EUR)]]&lt;50,1,0)</f>
        <v>1</v>
      </c>
      <c r="M448">
        <f>IF(AND(Tabelle1[[#This Row],[RRP (EUR)]]&gt;50,Tabelle1[[#This Row],[RRP (EUR)]]&lt;100),1,0)</f>
        <v>0</v>
      </c>
      <c r="N448">
        <f>IF(AND(Tabelle1[[#This Row],[RRP (EUR)]]&gt;100,Tabelle1[[#This Row],[RRP (EUR)]]&lt;200),1,0)</f>
        <v>0</v>
      </c>
      <c r="O448">
        <f>IF(AND(Tabelle1[[#This Row],[RRP (EUR)]]&gt;200,Tabelle1[[#This Row],[RRP (EUR)]]&lt;300),1,0)</f>
        <v>0</v>
      </c>
      <c r="P448">
        <f>IF(Tabelle1[[#This Row],[RRP (EUR)]]&gt;300,1,0)</f>
        <v>0</v>
      </c>
      <c r="Q448" s="1">
        <f>LEN(Tabelle1[[#This Row],[Number]])-2</f>
        <v>5</v>
      </c>
    </row>
    <row r="449" spans="1:17" x14ac:dyDescent="0.45">
      <c r="A449" s="1" t="s">
        <v>1042</v>
      </c>
      <c r="B449" t="s">
        <v>60</v>
      </c>
      <c r="C449" s="1" t="s">
        <v>1038</v>
      </c>
      <c r="D449">
        <v>2023</v>
      </c>
      <c r="E449" t="s">
        <v>1043</v>
      </c>
      <c r="F449">
        <v>1</v>
      </c>
      <c r="G449">
        <v>98</v>
      </c>
      <c r="H449" s="1">
        <v>14.99</v>
      </c>
      <c r="J449">
        <v>0</v>
      </c>
      <c r="K449">
        <v>0</v>
      </c>
      <c r="L449">
        <f>IF(Tabelle1[[#This Row],[RRP (EUR)]]&lt;50,1,0)</f>
        <v>1</v>
      </c>
      <c r="M449">
        <f>IF(AND(Tabelle1[[#This Row],[RRP (EUR)]]&gt;50,Tabelle1[[#This Row],[RRP (EUR)]]&lt;100),1,0)</f>
        <v>0</v>
      </c>
      <c r="N449">
        <f>IF(AND(Tabelle1[[#This Row],[RRP (EUR)]]&gt;100,Tabelle1[[#This Row],[RRP (EUR)]]&lt;200),1,0)</f>
        <v>0</v>
      </c>
      <c r="O449">
        <f>IF(AND(Tabelle1[[#This Row],[RRP (EUR)]]&gt;200,Tabelle1[[#This Row],[RRP (EUR)]]&lt;300),1,0)</f>
        <v>0</v>
      </c>
      <c r="P449">
        <f>IF(Tabelle1[[#This Row],[RRP (EUR)]]&gt;300,1,0)</f>
        <v>0</v>
      </c>
      <c r="Q449" s="1">
        <f>LEN(Tabelle1[[#This Row],[Number]])-2</f>
        <v>5</v>
      </c>
    </row>
    <row r="450" spans="1:17" x14ac:dyDescent="0.45">
      <c r="A450" s="1" t="s">
        <v>1044</v>
      </c>
      <c r="B450" t="s">
        <v>60</v>
      </c>
      <c r="C450" s="1" t="s">
        <v>1045</v>
      </c>
      <c r="D450">
        <v>2023</v>
      </c>
      <c r="E450" t="s">
        <v>1046</v>
      </c>
      <c r="F450">
        <v>2</v>
      </c>
      <c r="G450">
        <v>220</v>
      </c>
      <c r="H450" s="1">
        <v>24.99</v>
      </c>
      <c r="J450">
        <v>0</v>
      </c>
      <c r="K450">
        <v>0</v>
      </c>
      <c r="L450">
        <f>IF(Tabelle1[[#This Row],[RRP (EUR)]]&lt;50,1,0)</f>
        <v>1</v>
      </c>
      <c r="M450">
        <f>IF(AND(Tabelle1[[#This Row],[RRP (EUR)]]&gt;50,Tabelle1[[#This Row],[RRP (EUR)]]&lt;100),1,0)</f>
        <v>0</v>
      </c>
      <c r="N450">
        <f>IF(AND(Tabelle1[[#This Row],[RRP (EUR)]]&gt;100,Tabelle1[[#This Row],[RRP (EUR)]]&lt;200),1,0)</f>
        <v>0</v>
      </c>
      <c r="O450">
        <f>IF(AND(Tabelle1[[#This Row],[RRP (EUR)]]&gt;200,Tabelle1[[#This Row],[RRP (EUR)]]&lt;300),1,0)</f>
        <v>0</v>
      </c>
      <c r="P450">
        <f>IF(Tabelle1[[#This Row],[RRP (EUR)]]&gt;300,1,0)</f>
        <v>0</v>
      </c>
      <c r="Q450" s="1">
        <f>LEN(Tabelle1[[#This Row],[Number]])-2</f>
        <v>5</v>
      </c>
    </row>
    <row r="451" spans="1:17" x14ac:dyDescent="0.45">
      <c r="A451" s="1" t="s">
        <v>1047</v>
      </c>
      <c r="B451" t="s">
        <v>60</v>
      </c>
      <c r="C451" s="1" t="s">
        <v>1008</v>
      </c>
      <c r="D451">
        <v>2023</v>
      </c>
      <c r="E451" t="s">
        <v>1048</v>
      </c>
      <c r="F451">
        <v>1</v>
      </c>
      <c r="G451">
        <v>264</v>
      </c>
      <c r="H451" s="1">
        <v>34.99</v>
      </c>
      <c r="J451">
        <v>0</v>
      </c>
      <c r="K451">
        <v>0</v>
      </c>
      <c r="L451">
        <f>IF(Tabelle1[[#This Row],[RRP (EUR)]]&lt;50,1,0)</f>
        <v>1</v>
      </c>
      <c r="M451">
        <f>IF(AND(Tabelle1[[#This Row],[RRP (EUR)]]&gt;50,Tabelle1[[#This Row],[RRP (EUR)]]&lt;100),1,0)</f>
        <v>0</v>
      </c>
      <c r="N451">
        <f>IF(AND(Tabelle1[[#This Row],[RRP (EUR)]]&gt;100,Tabelle1[[#This Row],[RRP (EUR)]]&lt;200),1,0)</f>
        <v>0</v>
      </c>
      <c r="O451">
        <f>IF(AND(Tabelle1[[#This Row],[RRP (EUR)]]&gt;200,Tabelle1[[#This Row],[RRP (EUR)]]&lt;300),1,0)</f>
        <v>0</v>
      </c>
      <c r="P451">
        <f>IF(Tabelle1[[#This Row],[RRP (EUR)]]&gt;300,1,0)</f>
        <v>0</v>
      </c>
      <c r="Q451" s="1">
        <f>LEN(Tabelle1[[#This Row],[Number]])-2</f>
        <v>5</v>
      </c>
    </row>
    <row r="452" spans="1:17" x14ac:dyDescent="0.45">
      <c r="A452" s="1" t="s">
        <v>1049</v>
      </c>
      <c r="B452" t="s">
        <v>60</v>
      </c>
      <c r="C452" s="1" t="s">
        <v>1050</v>
      </c>
      <c r="D452">
        <v>2023</v>
      </c>
      <c r="E452" t="s">
        <v>1051</v>
      </c>
      <c r="F452">
        <v>4</v>
      </c>
      <c r="G452">
        <v>385</v>
      </c>
      <c r="H452" s="1">
        <v>49.99</v>
      </c>
      <c r="J452">
        <v>0</v>
      </c>
      <c r="K452">
        <v>0</v>
      </c>
      <c r="L452">
        <f>IF(Tabelle1[[#This Row],[RRP (EUR)]]&lt;50,1,0)</f>
        <v>1</v>
      </c>
      <c r="M452">
        <f>IF(AND(Tabelle1[[#This Row],[RRP (EUR)]]&gt;50,Tabelle1[[#This Row],[RRP (EUR)]]&lt;100),1,0)</f>
        <v>0</v>
      </c>
      <c r="N452">
        <f>IF(AND(Tabelle1[[#This Row],[RRP (EUR)]]&gt;100,Tabelle1[[#This Row],[RRP (EUR)]]&lt;200),1,0)</f>
        <v>0</v>
      </c>
      <c r="O452">
        <f>IF(AND(Tabelle1[[#This Row],[RRP (EUR)]]&gt;200,Tabelle1[[#This Row],[RRP (EUR)]]&lt;300),1,0)</f>
        <v>0</v>
      </c>
      <c r="P452">
        <f>IF(Tabelle1[[#This Row],[RRP (EUR)]]&gt;300,1,0)</f>
        <v>0</v>
      </c>
      <c r="Q452" s="1">
        <f>LEN(Tabelle1[[#This Row],[Number]])-2</f>
        <v>5</v>
      </c>
    </row>
    <row r="453" spans="1:17" x14ac:dyDescent="0.45">
      <c r="A453" s="1" t="s">
        <v>1052</v>
      </c>
      <c r="B453" t="s">
        <v>60</v>
      </c>
      <c r="C453" s="1" t="s">
        <v>1053</v>
      </c>
      <c r="D453">
        <v>2023</v>
      </c>
      <c r="E453" t="s">
        <v>1054</v>
      </c>
      <c r="F453">
        <v>5</v>
      </c>
      <c r="G453">
        <v>795</v>
      </c>
      <c r="H453" s="1">
        <v>99.99</v>
      </c>
      <c r="J453">
        <v>0</v>
      </c>
      <c r="K453">
        <v>0</v>
      </c>
      <c r="L453">
        <f>IF(Tabelle1[[#This Row],[RRP (EUR)]]&lt;50,1,0)</f>
        <v>0</v>
      </c>
      <c r="M453">
        <f>IF(AND(Tabelle1[[#This Row],[RRP (EUR)]]&gt;50,Tabelle1[[#This Row],[RRP (EUR)]]&lt;100),1,0)</f>
        <v>1</v>
      </c>
      <c r="N453">
        <f>IF(AND(Tabelle1[[#This Row],[RRP (EUR)]]&gt;100,Tabelle1[[#This Row],[RRP (EUR)]]&lt;200),1,0)</f>
        <v>0</v>
      </c>
      <c r="O453">
        <f>IF(AND(Tabelle1[[#This Row],[RRP (EUR)]]&gt;200,Tabelle1[[#This Row],[RRP (EUR)]]&lt;300),1,0)</f>
        <v>0</v>
      </c>
      <c r="P453">
        <f>IF(Tabelle1[[#This Row],[RRP (EUR)]]&gt;300,1,0)</f>
        <v>0</v>
      </c>
      <c r="Q453" s="1">
        <f>LEN(Tabelle1[[#This Row],[Number]])-2</f>
        <v>5</v>
      </c>
    </row>
    <row r="454" spans="1:17" x14ac:dyDescent="0.45">
      <c r="A454" s="1" t="s">
        <v>1055</v>
      </c>
      <c r="B454" t="s">
        <v>60</v>
      </c>
      <c r="C454" s="1" t="s">
        <v>28</v>
      </c>
      <c r="D454">
        <v>2023</v>
      </c>
      <c r="E454" t="s">
        <v>1056</v>
      </c>
      <c r="G454">
        <v>630</v>
      </c>
      <c r="H454" s="1">
        <v>52.99</v>
      </c>
      <c r="J454">
        <v>0</v>
      </c>
      <c r="K454">
        <v>0</v>
      </c>
      <c r="L454">
        <f>IF(Tabelle1[[#This Row],[RRP (EUR)]]&lt;50,1,0)</f>
        <v>0</v>
      </c>
      <c r="M454">
        <f>IF(AND(Tabelle1[[#This Row],[RRP (EUR)]]&gt;50,Tabelle1[[#This Row],[RRP (EUR)]]&lt;100),1,0)</f>
        <v>1</v>
      </c>
      <c r="N454">
        <f>IF(AND(Tabelle1[[#This Row],[RRP (EUR)]]&gt;100,Tabelle1[[#This Row],[RRP (EUR)]]&lt;200),1,0)</f>
        <v>0</v>
      </c>
      <c r="O454">
        <f>IF(AND(Tabelle1[[#This Row],[RRP (EUR)]]&gt;200,Tabelle1[[#This Row],[RRP (EUR)]]&lt;300),1,0)</f>
        <v>0</v>
      </c>
      <c r="P454">
        <f>IF(Tabelle1[[#This Row],[RRP (EUR)]]&gt;300,1,0)</f>
        <v>0</v>
      </c>
      <c r="Q454" s="1">
        <f>LEN(Tabelle1[[#This Row],[Number]])-2</f>
        <v>5</v>
      </c>
    </row>
    <row r="455" spans="1:17" x14ac:dyDescent="0.45">
      <c r="A455" s="1" t="s">
        <v>1057</v>
      </c>
      <c r="B455" t="s">
        <v>60</v>
      </c>
      <c r="C455" s="1" t="s">
        <v>1058</v>
      </c>
      <c r="D455">
        <v>2023</v>
      </c>
      <c r="E455" t="s">
        <v>1059</v>
      </c>
      <c r="G455">
        <v>596</v>
      </c>
      <c r="H455" s="1">
        <v>74.989999999999995</v>
      </c>
      <c r="I455" t="s">
        <v>144</v>
      </c>
      <c r="J455">
        <v>0</v>
      </c>
      <c r="K455">
        <v>0</v>
      </c>
      <c r="L455">
        <f>IF(Tabelle1[[#This Row],[RRP (EUR)]]&lt;50,1,0)</f>
        <v>0</v>
      </c>
      <c r="M455">
        <f>IF(AND(Tabelle1[[#This Row],[RRP (EUR)]]&gt;50,Tabelle1[[#This Row],[RRP (EUR)]]&lt;100),1,0)</f>
        <v>1</v>
      </c>
      <c r="N455">
        <f>IF(AND(Tabelle1[[#This Row],[RRP (EUR)]]&gt;100,Tabelle1[[#This Row],[RRP (EUR)]]&lt;200),1,0)</f>
        <v>0</v>
      </c>
      <c r="O455">
        <f>IF(AND(Tabelle1[[#This Row],[RRP (EUR)]]&gt;200,Tabelle1[[#This Row],[RRP (EUR)]]&lt;300),1,0)</f>
        <v>0</v>
      </c>
      <c r="P455">
        <f>IF(Tabelle1[[#This Row],[RRP (EUR)]]&gt;300,1,0)</f>
        <v>0</v>
      </c>
      <c r="Q455" s="1">
        <f>LEN(Tabelle1[[#This Row],[Number]])-2</f>
        <v>5</v>
      </c>
    </row>
    <row r="456" spans="1:17" x14ac:dyDescent="0.45">
      <c r="A456" s="1" t="s">
        <v>1060</v>
      </c>
      <c r="B456" t="s">
        <v>60</v>
      </c>
      <c r="C456" s="1" t="s">
        <v>1061</v>
      </c>
      <c r="D456">
        <v>2023</v>
      </c>
      <c r="E456" t="s">
        <v>1062</v>
      </c>
      <c r="G456">
        <v>602</v>
      </c>
      <c r="H456" s="1">
        <v>79.989999999999995</v>
      </c>
      <c r="I456" t="s">
        <v>144</v>
      </c>
      <c r="J456">
        <v>0</v>
      </c>
      <c r="K456">
        <v>0</v>
      </c>
      <c r="L456">
        <f>IF(Tabelle1[[#This Row],[RRP (EUR)]]&lt;50,1,0)</f>
        <v>0</v>
      </c>
      <c r="M456">
        <f>IF(AND(Tabelle1[[#This Row],[RRP (EUR)]]&gt;50,Tabelle1[[#This Row],[RRP (EUR)]]&lt;100),1,0)</f>
        <v>1</v>
      </c>
      <c r="N456">
        <f>IF(AND(Tabelle1[[#This Row],[RRP (EUR)]]&gt;100,Tabelle1[[#This Row],[RRP (EUR)]]&lt;200),1,0)</f>
        <v>0</v>
      </c>
      <c r="O456">
        <f>IF(AND(Tabelle1[[#This Row],[RRP (EUR)]]&gt;200,Tabelle1[[#This Row],[RRP (EUR)]]&lt;300),1,0)</f>
        <v>0</v>
      </c>
      <c r="P456">
        <f>IF(Tabelle1[[#This Row],[RRP (EUR)]]&gt;300,1,0)</f>
        <v>0</v>
      </c>
      <c r="Q456" s="1">
        <f>LEN(Tabelle1[[#This Row],[Number]])-2</f>
        <v>5</v>
      </c>
    </row>
    <row r="457" spans="1:17" x14ac:dyDescent="0.45">
      <c r="A457" s="1" t="s">
        <v>1063</v>
      </c>
      <c r="B457" t="s">
        <v>250</v>
      </c>
      <c r="C457" s="1" t="s">
        <v>251</v>
      </c>
      <c r="D457">
        <v>2023</v>
      </c>
      <c r="E457" t="s">
        <v>1064</v>
      </c>
      <c r="F457">
        <v>7</v>
      </c>
      <c r="G457">
        <v>3981</v>
      </c>
      <c r="H457" s="1">
        <v>399.99</v>
      </c>
      <c r="I457" t="s">
        <v>144</v>
      </c>
      <c r="J457">
        <v>0</v>
      </c>
      <c r="K457">
        <v>0</v>
      </c>
      <c r="L457">
        <f>IF(Tabelle1[[#This Row],[RRP (EUR)]]&lt;50,1,0)</f>
        <v>0</v>
      </c>
      <c r="M457">
        <f>IF(AND(Tabelle1[[#This Row],[RRP (EUR)]]&gt;50,Tabelle1[[#This Row],[RRP (EUR)]]&lt;100),1,0)</f>
        <v>0</v>
      </c>
      <c r="N457">
        <f>IF(AND(Tabelle1[[#This Row],[RRP (EUR)]]&gt;100,Tabelle1[[#This Row],[RRP (EUR)]]&lt;200),1,0)</f>
        <v>0</v>
      </c>
      <c r="O457">
        <f>IF(AND(Tabelle1[[#This Row],[RRP (EUR)]]&gt;200,Tabelle1[[#This Row],[RRP (EUR)]]&lt;300),1,0)</f>
        <v>0</v>
      </c>
      <c r="P457">
        <f>IF(Tabelle1[[#This Row],[RRP (EUR)]]&gt;300,1,0)</f>
        <v>1</v>
      </c>
      <c r="Q457" s="1">
        <f>LEN(Tabelle1[[#This Row],[Number]])-2</f>
        <v>5</v>
      </c>
    </row>
    <row r="458" spans="1:17" x14ac:dyDescent="0.45">
      <c r="A458" s="1" t="s">
        <v>1065</v>
      </c>
      <c r="B458" t="s">
        <v>60</v>
      </c>
      <c r="C458" s="1" t="s">
        <v>1066</v>
      </c>
      <c r="D458">
        <v>2023</v>
      </c>
      <c r="E458" t="s">
        <v>1067</v>
      </c>
      <c r="F458">
        <v>2</v>
      </c>
      <c r="G458">
        <v>67</v>
      </c>
      <c r="H458" s="1">
        <v>9.99</v>
      </c>
      <c r="J458">
        <v>0</v>
      </c>
      <c r="K458">
        <v>0</v>
      </c>
      <c r="L458">
        <f>IF(Tabelle1[[#This Row],[RRP (EUR)]]&lt;50,1,0)</f>
        <v>1</v>
      </c>
      <c r="M458">
        <f>IF(AND(Tabelle1[[#This Row],[RRP (EUR)]]&gt;50,Tabelle1[[#This Row],[RRP (EUR)]]&lt;100),1,0)</f>
        <v>0</v>
      </c>
      <c r="N458">
        <f>IF(AND(Tabelle1[[#This Row],[RRP (EUR)]]&gt;100,Tabelle1[[#This Row],[RRP (EUR)]]&lt;200),1,0)</f>
        <v>0</v>
      </c>
      <c r="O458">
        <f>IF(AND(Tabelle1[[#This Row],[RRP (EUR)]]&gt;200,Tabelle1[[#This Row],[RRP (EUR)]]&lt;300),1,0)</f>
        <v>0</v>
      </c>
      <c r="P458">
        <f>IF(Tabelle1[[#This Row],[RRP (EUR)]]&gt;300,1,0)</f>
        <v>0</v>
      </c>
      <c r="Q458" s="1">
        <f>LEN(Tabelle1[[#This Row],[Number]])-2</f>
        <v>5</v>
      </c>
    </row>
    <row r="459" spans="1:17" x14ac:dyDescent="0.45">
      <c r="A459" s="1" t="s">
        <v>1068</v>
      </c>
      <c r="B459" t="s">
        <v>60</v>
      </c>
      <c r="C459" s="1" t="s">
        <v>1066</v>
      </c>
      <c r="D459">
        <v>2023</v>
      </c>
      <c r="E459" t="s">
        <v>1069</v>
      </c>
      <c r="F459">
        <v>1</v>
      </c>
      <c r="G459">
        <v>330</v>
      </c>
      <c r="H459" s="1">
        <v>34.99</v>
      </c>
      <c r="J459">
        <v>0</v>
      </c>
      <c r="K459">
        <v>0</v>
      </c>
      <c r="L459">
        <f>IF(Tabelle1[[#This Row],[RRP (EUR)]]&lt;50,1,0)</f>
        <v>1</v>
      </c>
      <c r="M459">
        <f>IF(AND(Tabelle1[[#This Row],[RRP (EUR)]]&gt;50,Tabelle1[[#This Row],[RRP (EUR)]]&lt;100),1,0)</f>
        <v>0</v>
      </c>
      <c r="N459">
        <f>IF(AND(Tabelle1[[#This Row],[RRP (EUR)]]&gt;100,Tabelle1[[#This Row],[RRP (EUR)]]&lt;200),1,0)</f>
        <v>0</v>
      </c>
      <c r="O459">
        <f>IF(AND(Tabelle1[[#This Row],[RRP (EUR)]]&gt;200,Tabelle1[[#This Row],[RRP (EUR)]]&lt;300),1,0)</f>
        <v>0</v>
      </c>
      <c r="P459">
        <f>IF(Tabelle1[[#This Row],[RRP (EUR)]]&gt;300,1,0)</f>
        <v>0</v>
      </c>
      <c r="Q459" s="1">
        <f>LEN(Tabelle1[[#This Row],[Number]])-2</f>
        <v>5</v>
      </c>
    </row>
    <row r="460" spans="1:17" x14ac:dyDescent="0.45">
      <c r="A460" s="1" t="s">
        <v>1070</v>
      </c>
      <c r="B460" t="s">
        <v>60</v>
      </c>
      <c r="C460" s="1" t="s">
        <v>1066</v>
      </c>
      <c r="D460">
        <v>2023</v>
      </c>
      <c r="E460" t="s">
        <v>1071</v>
      </c>
      <c r="F460">
        <v>5</v>
      </c>
      <c r="G460">
        <v>1108</v>
      </c>
      <c r="H460" s="1">
        <v>99.99</v>
      </c>
      <c r="J460">
        <v>0</v>
      </c>
      <c r="K460">
        <v>0</v>
      </c>
      <c r="L460">
        <f>IF(Tabelle1[[#This Row],[RRP (EUR)]]&lt;50,1,0)</f>
        <v>0</v>
      </c>
      <c r="M460">
        <f>IF(AND(Tabelle1[[#This Row],[RRP (EUR)]]&gt;50,Tabelle1[[#This Row],[RRP (EUR)]]&lt;100),1,0)</f>
        <v>1</v>
      </c>
      <c r="N460">
        <f>IF(AND(Tabelle1[[#This Row],[RRP (EUR)]]&gt;100,Tabelle1[[#This Row],[RRP (EUR)]]&lt;200),1,0)</f>
        <v>0</v>
      </c>
      <c r="O460">
        <f>IF(AND(Tabelle1[[#This Row],[RRP (EUR)]]&gt;200,Tabelle1[[#This Row],[RRP (EUR)]]&lt;300),1,0)</f>
        <v>0</v>
      </c>
      <c r="P460">
        <f>IF(Tabelle1[[#This Row],[RRP (EUR)]]&gt;300,1,0)</f>
        <v>0</v>
      </c>
      <c r="Q460" s="1">
        <f>LEN(Tabelle1[[#This Row],[Number]])-2</f>
        <v>5</v>
      </c>
    </row>
    <row r="461" spans="1:17" x14ac:dyDescent="0.45">
      <c r="A461" s="1" t="s">
        <v>1072</v>
      </c>
      <c r="B461" t="s">
        <v>60</v>
      </c>
      <c r="C461" s="1" t="s">
        <v>1073</v>
      </c>
      <c r="D461">
        <v>2023</v>
      </c>
      <c r="E461" t="s">
        <v>1074</v>
      </c>
      <c r="F461">
        <v>1</v>
      </c>
      <c r="G461">
        <v>289</v>
      </c>
      <c r="H461" s="1">
        <v>34.99</v>
      </c>
      <c r="J461">
        <v>0</v>
      </c>
      <c r="K461">
        <v>0</v>
      </c>
      <c r="L461">
        <f>IF(Tabelle1[[#This Row],[RRP (EUR)]]&lt;50,1,0)</f>
        <v>1</v>
      </c>
      <c r="M461">
        <f>IF(AND(Tabelle1[[#This Row],[RRP (EUR)]]&gt;50,Tabelle1[[#This Row],[RRP (EUR)]]&lt;100),1,0)</f>
        <v>0</v>
      </c>
      <c r="N461">
        <f>IF(AND(Tabelle1[[#This Row],[RRP (EUR)]]&gt;100,Tabelle1[[#This Row],[RRP (EUR)]]&lt;200),1,0)</f>
        <v>0</v>
      </c>
      <c r="O461">
        <f>IF(AND(Tabelle1[[#This Row],[RRP (EUR)]]&gt;200,Tabelle1[[#This Row],[RRP (EUR)]]&lt;300),1,0)</f>
        <v>0</v>
      </c>
      <c r="P461">
        <f>IF(Tabelle1[[#This Row],[RRP (EUR)]]&gt;300,1,0)</f>
        <v>0</v>
      </c>
      <c r="Q461" s="1">
        <f>LEN(Tabelle1[[#This Row],[Number]])-2</f>
        <v>5</v>
      </c>
    </row>
    <row r="462" spans="1:17" x14ac:dyDescent="0.45">
      <c r="A462" s="1" t="s">
        <v>1075</v>
      </c>
      <c r="B462" t="s">
        <v>60</v>
      </c>
      <c r="C462" s="1" t="s">
        <v>1058</v>
      </c>
      <c r="D462">
        <v>2023</v>
      </c>
      <c r="E462" t="s">
        <v>1076</v>
      </c>
      <c r="G462">
        <v>327</v>
      </c>
      <c r="H462" s="1">
        <v>37.99</v>
      </c>
      <c r="J462">
        <v>0</v>
      </c>
      <c r="K462">
        <v>0</v>
      </c>
      <c r="L462">
        <f>IF(Tabelle1[[#This Row],[RRP (EUR)]]&lt;50,1,0)</f>
        <v>1</v>
      </c>
      <c r="M462">
        <f>IF(AND(Tabelle1[[#This Row],[RRP (EUR)]]&gt;50,Tabelle1[[#This Row],[RRP (EUR)]]&lt;100),1,0)</f>
        <v>0</v>
      </c>
      <c r="N462">
        <f>IF(AND(Tabelle1[[#This Row],[RRP (EUR)]]&gt;100,Tabelle1[[#This Row],[RRP (EUR)]]&lt;200),1,0)</f>
        <v>0</v>
      </c>
      <c r="O462">
        <f>IF(AND(Tabelle1[[#This Row],[RRP (EUR)]]&gt;200,Tabelle1[[#This Row],[RRP (EUR)]]&lt;300),1,0)</f>
        <v>0</v>
      </c>
      <c r="P462">
        <f>IF(Tabelle1[[#This Row],[RRP (EUR)]]&gt;300,1,0)</f>
        <v>0</v>
      </c>
      <c r="Q462" s="1">
        <f>LEN(Tabelle1[[#This Row],[Number]])-2</f>
        <v>5</v>
      </c>
    </row>
    <row r="463" spans="1:17" x14ac:dyDescent="0.45">
      <c r="A463" s="1" t="s">
        <v>1077</v>
      </c>
      <c r="B463" t="s">
        <v>60</v>
      </c>
      <c r="C463" s="1" t="s">
        <v>1038</v>
      </c>
      <c r="D463">
        <v>2023</v>
      </c>
      <c r="E463" t="s">
        <v>1078</v>
      </c>
      <c r="G463">
        <v>310</v>
      </c>
      <c r="H463" s="1">
        <v>37.99</v>
      </c>
      <c r="J463">
        <v>0</v>
      </c>
      <c r="K463">
        <v>0</v>
      </c>
      <c r="L463">
        <f>IF(Tabelle1[[#This Row],[RRP (EUR)]]&lt;50,1,0)</f>
        <v>1</v>
      </c>
      <c r="M463">
        <f>IF(AND(Tabelle1[[#This Row],[RRP (EUR)]]&gt;50,Tabelle1[[#This Row],[RRP (EUR)]]&lt;100),1,0)</f>
        <v>0</v>
      </c>
      <c r="N463">
        <f>IF(AND(Tabelle1[[#This Row],[RRP (EUR)]]&gt;100,Tabelle1[[#This Row],[RRP (EUR)]]&lt;200),1,0)</f>
        <v>0</v>
      </c>
      <c r="O463">
        <f>IF(AND(Tabelle1[[#This Row],[RRP (EUR)]]&gt;200,Tabelle1[[#This Row],[RRP (EUR)]]&lt;300),1,0)</f>
        <v>0</v>
      </c>
      <c r="P463">
        <f>IF(Tabelle1[[#This Row],[RRP (EUR)]]&gt;300,1,0)</f>
        <v>0</v>
      </c>
      <c r="Q463" s="1">
        <f>LEN(Tabelle1[[#This Row],[Number]])-2</f>
        <v>5</v>
      </c>
    </row>
    <row r="464" spans="1:17" x14ac:dyDescent="0.45">
      <c r="A464" s="1" t="s">
        <v>1079</v>
      </c>
      <c r="B464" t="s">
        <v>250</v>
      </c>
      <c r="C464" s="1" t="s">
        <v>251</v>
      </c>
      <c r="D464">
        <v>2023</v>
      </c>
      <c r="E464" t="s">
        <v>1080</v>
      </c>
      <c r="G464">
        <v>275</v>
      </c>
      <c r="H464" s="1">
        <v>37.99</v>
      </c>
      <c r="J464">
        <v>0</v>
      </c>
      <c r="K464">
        <v>0</v>
      </c>
      <c r="L464">
        <f>IF(Tabelle1[[#This Row],[RRP (EUR)]]&lt;50,1,0)</f>
        <v>1</v>
      </c>
      <c r="M464">
        <f>IF(AND(Tabelle1[[#This Row],[RRP (EUR)]]&gt;50,Tabelle1[[#This Row],[RRP (EUR)]]&lt;100),1,0)</f>
        <v>0</v>
      </c>
      <c r="N464">
        <f>IF(AND(Tabelle1[[#This Row],[RRP (EUR)]]&gt;100,Tabelle1[[#This Row],[RRP (EUR)]]&lt;200),1,0)</f>
        <v>0</v>
      </c>
      <c r="O464">
        <f>IF(AND(Tabelle1[[#This Row],[RRP (EUR)]]&gt;200,Tabelle1[[#This Row],[RRP (EUR)]]&lt;300),1,0)</f>
        <v>0</v>
      </c>
      <c r="P464">
        <f>IF(Tabelle1[[#This Row],[RRP (EUR)]]&gt;300,1,0)</f>
        <v>0</v>
      </c>
      <c r="Q464" s="1">
        <f>LEN(Tabelle1[[#This Row],[Number]])-2</f>
        <v>5</v>
      </c>
    </row>
    <row r="465" spans="1:17" x14ac:dyDescent="0.45">
      <c r="A465" s="1" t="s">
        <v>1081</v>
      </c>
      <c r="B465" t="s">
        <v>60</v>
      </c>
      <c r="C465" s="1" t="s">
        <v>1082</v>
      </c>
      <c r="D465">
        <v>2023</v>
      </c>
      <c r="E465" t="s">
        <v>1083</v>
      </c>
      <c r="F465">
        <v>2</v>
      </c>
      <c r="G465">
        <v>130</v>
      </c>
      <c r="H465" s="1">
        <v>15.99</v>
      </c>
      <c r="J465">
        <v>0</v>
      </c>
      <c r="K465">
        <v>0</v>
      </c>
      <c r="L465">
        <f>IF(Tabelle1[[#This Row],[RRP (EUR)]]&lt;50,1,0)</f>
        <v>1</v>
      </c>
      <c r="M465">
        <f>IF(AND(Tabelle1[[#This Row],[RRP (EUR)]]&gt;50,Tabelle1[[#This Row],[RRP (EUR)]]&lt;100),1,0)</f>
        <v>0</v>
      </c>
      <c r="N465">
        <f>IF(AND(Tabelle1[[#This Row],[RRP (EUR)]]&gt;100,Tabelle1[[#This Row],[RRP (EUR)]]&lt;200),1,0)</f>
        <v>0</v>
      </c>
      <c r="O465">
        <f>IF(AND(Tabelle1[[#This Row],[RRP (EUR)]]&gt;200,Tabelle1[[#This Row],[RRP (EUR)]]&lt;300),1,0)</f>
        <v>0</v>
      </c>
      <c r="P465">
        <f>IF(Tabelle1[[#This Row],[RRP (EUR)]]&gt;300,1,0)</f>
        <v>0</v>
      </c>
      <c r="Q465" s="1">
        <f>LEN(Tabelle1[[#This Row],[Number]])-2</f>
        <v>5</v>
      </c>
    </row>
    <row r="466" spans="1:17" x14ac:dyDescent="0.45">
      <c r="A466" s="1" t="s">
        <v>1084</v>
      </c>
      <c r="B466" t="s">
        <v>60</v>
      </c>
      <c r="C466" s="1" t="s">
        <v>1085</v>
      </c>
      <c r="D466">
        <v>2023</v>
      </c>
      <c r="E466" t="s">
        <v>1086</v>
      </c>
      <c r="F466">
        <v>9</v>
      </c>
      <c r="G466">
        <v>900</v>
      </c>
      <c r="H466" s="1">
        <v>104.99</v>
      </c>
      <c r="J466">
        <v>0</v>
      </c>
      <c r="K466">
        <v>0</v>
      </c>
      <c r="L466">
        <f>IF(Tabelle1[[#This Row],[RRP (EUR)]]&lt;50,1,0)</f>
        <v>0</v>
      </c>
      <c r="M466">
        <f>IF(AND(Tabelle1[[#This Row],[RRP (EUR)]]&gt;50,Tabelle1[[#This Row],[RRP (EUR)]]&lt;100),1,0)</f>
        <v>0</v>
      </c>
      <c r="N466">
        <f>IF(AND(Tabelle1[[#This Row],[RRP (EUR)]]&gt;100,Tabelle1[[#This Row],[RRP (EUR)]]&lt;200),1,0)</f>
        <v>1</v>
      </c>
      <c r="O466">
        <f>IF(AND(Tabelle1[[#This Row],[RRP (EUR)]]&gt;200,Tabelle1[[#This Row],[RRP (EUR)]]&lt;300),1,0)</f>
        <v>0</v>
      </c>
      <c r="P466">
        <f>IF(Tabelle1[[#This Row],[RRP (EUR)]]&gt;300,1,0)</f>
        <v>0</v>
      </c>
      <c r="Q466" s="1">
        <f>LEN(Tabelle1[[#This Row],[Number]])-2</f>
        <v>5</v>
      </c>
    </row>
    <row r="467" spans="1:17" x14ac:dyDescent="0.45">
      <c r="A467" s="1" t="s">
        <v>1087</v>
      </c>
      <c r="B467" t="s">
        <v>60</v>
      </c>
      <c r="C467" s="1" t="s">
        <v>28</v>
      </c>
      <c r="D467">
        <v>2023</v>
      </c>
      <c r="E467" t="s">
        <v>1088</v>
      </c>
      <c r="F467">
        <v>1</v>
      </c>
      <c r="G467">
        <v>3128</v>
      </c>
      <c r="H467" s="1">
        <v>209.99</v>
      </c>
      <c r="I467" t="s">
        <v>144</v>
      </c>
      <c r="J467">
        <v>0</v>
      </c>
      <c r="K467">
        <v>0</v>
      </c>
      <c r="L467">
        <f>IF(Tabelle1[[#This Row],[RRP (EUR)]]&lt;50,1,0)</f>
        <v>0</v>
      </c>
      <c r="M467">
        <f>IF(AND(Tabelle1[[#This Row],[RRP (EUR)]]&gt;50,Tabelle1[[#This Row],[RRP (EUR)]]&lt;100),1,0)</f>
        <v>0</v>
      </c>
      <c r="N467">
        <f>IF(AND(Tabelle1[[#This Row],[RRP (EUR)]]&gt;100,Tabelle1[[#This Row],[RRP (EUR)]]&lt;200),1,0)</f>
        <v>0</v>
      </c>
      <c r="O467">
        <f>IF(AND(Tabelle1[[#This Row],[RRP (EUR)]]&gt;200,Tabelle1[[#This Row],[RRP (EUR)]]&lt;300),1,0)</f>
        <v>1</v>
      </c>
      <c r="P467">
        <f>IF(Tabelle1[[#This Row],[RRP (EUR)]]&gt;300,1,0)</f>
        <v>0</v>
      </c>
      <c r="Q467" s="1">
        <f>LEN(Tabelle1[[#This Row],[Number]])-2</f>
        <v>5</v>
      </c>
    </row>
    <row r="468" spans="1:17" x14ac:dyDescent="0.45">
      <c r="A468" s="1" t="s">
        <v>1089</v>
      </c>
      <c r="B468" t="s">
        <v>60</v>
      </c>
      <c r="C468" s="1" t="s">
        <v>1050</v>
      </c>
      <c r="D468">
        <v>2023</v>
      </c>
      <c r="E468" t="s">
        <v>1090</v>
      </c>
      <c r="F468">
        <v>2</v>
      </c>
      <c r="G468">
        <v>66</v>
      </c>
      <c r="H468" s="1">
        <v>26.99</v>
      </c>
      <c r="J468">
        <v>0</v>
      </c>
      <c r="K468">
        <v>0</v>
      </c>
      <c r="L468">
        <f>IF(Tabelle1[[#This Row],[RRP (EUR)]]&lt;50,1,0)</f>
        <v>1</v>
      </c>
      <c r="M468">
        <f>IF(AND(Tabelle1[[#This Row],[RRP (EUR)]]&gt;50,Tabelle1[[#This Row],[RRP (EUR)]]&lt;100),1,0)</f>
        <v>0</v>
      </c>
      <c r="N468">
        <f>IF(AND(Tabelle1[[#This Row],[RRP (EUR)]]&gt;100,Tabelle1[[#This Row],[RRP (EUR)]]&lt;200),1,0)</f>
        <v>0</v>
      </c>
      <c r="O468">
        <f>IF(AND(Tabelle1[[#This Row],[RRP (EUR)]]&gt;200,Tabelle1[[#This Row],[RRP (EUR)]]&lt;300),1,0)</f>
        <v>0</v>
      </c>
      <c r="P468">
        <f>IF(Tabelle1[[#This Row],[RRP (EUR)]]&gt;300,1,0)</f>
        <v>0</v>
      </c>
      <c r="Q468" s="1">
        <f>LEN(Tabelle1[[#This Row],[Number]])-2</f>
        <v>5</v>
      </c>
    </row>
    <row r="469" spans="1:17" x14ac:dyDescent="0.45">
      <c r="A469" s="1" t="s">
        <v>1091</v>
      </c>
      <c r="B469" t="s">
        <v>250</v>
      </c>
      <c r="C469" s="1" t="s">
        <v>1092</v>
      </c>
      <c r="D469">
        <v>2023</v>
      </c>
      <c r="E469" t="s">
        <v>1093</v>
      </c>
      <c r="F469">
        <v>2</v>
      </c>
      <c r="G469">
        <v>54</v>
      </c>
      <c r="H469" s="1">
        <v>26.99</v>
      </c>
      <c r="J469">
        <v>0</v>
      </c>
      <c r="K469">
        <v>0</v>
      </c>
      <c r="L469">
        <f>IF(Tabelle1[[#This Row],[RRP (EUR)]]&lt;50,1,0)</f>
        <v>1</v>
      </c>
      <c r="M469">
        <f>IF(AND(Tabelle1[[#This Row],[RRP (EUR)]]&gt;50,Tabelle1[[#This Row],[RRP (EUR)]]&lt;100),1,0)</f>
        <v>0</v>
      </c>
      <c r="N469">
        <f>IF(AND(Tabelle1[[#This Row],[RRP (EUR)]]&gt;100,Tabelle1[[#This Row],[RRP (EUR)]]&lt;200),1,0)</f>
        <v>0</v>
      </c>
      <c r="O469">
        <f>IF(AND(Tabelle1[[#This Row],[RRP (EUR)]]&gt;200,Tabelle1[[#This Row],[RRP (EUR)]]&lt;300),1,0)</f>
        <v>0</v>
      </c>
      <c r="P469">
        <f>IF(Tabelle1[[#This Row],[RRP (EUR)]]&gt;300,1,0)</f>
        <v>0</v>
      </c>
      <c r="Q469" s="1">
        <f>LEN(Tabelle1[[#This Row],[Number]])-2</f>
        <v>5</v>
      </c>
    </row>
    <row r="470" spans="1:17" x14ac:dyDescent="0.45">
      <c r="A470" s="1" t="s">
        <v>1094</v>
      </c>
      <c r="B470" t="s">
        <v>250</v>
      </c>
      <c r="C470" s="1" t="s">
        <v>1032</v>
      </c>
      <c r="D470">
        <v>2023</v>
      </c>
      <c r="E470" t="s">
        <v>1095</v>
      </c>
      <c r="F470">
        <v>2</v>
      </c>
      <c r="G470">
        <v>357</v>
      </c>
      <c r="H470" s="1">
        <v>37.99</v>
      </c>
      <c r="J470">
        <v>0</v>
      </c>
      <c r="K470">
        <v>0</v>
      </c>
      <c r="L470">
        <f>IF(Tabelle1[[#This Row],[RRP (EUR)]]&lt;50,1,0)</f>
        <v>1</v>
      </c>
      <c r="M470">
        <f>IF(AND(Tabelle1[[#This Row],[RRP (EUR)]]&gt;50,Tabelle1[[#This Row],[RRP (EUR)]]&lt;100),1,0)</f>
        <v>0</v>
      </c>
      <c r="N470">
        <f>IF(AND(Tabelle1[[#This Row],[RRP (EUR)]]&gt;100,Tabelle1[[#This Row],[RRP (EUR)]]&lt;200),1,0)</f>
        <v>0</v>
      </c>
      <c r="O470">
        <f>IF(AND(Tabelle1[[#This Row],[RRP (EUR)]]&gt;200,Tabelle1[[#This Row],[RRP (EUR)]]&lt;300),1,0)</f>
        <v>0</v>
      </c>
      <c r="P470">
        <f>IF(Tabelle1[[#This Row],[RRP (EUR)]]&gt;300,1,0)</f>
        <v>0</v>
      </c>
      <c r="Q470" s="1">
        <f>LEN(Tabelle1[[#This Row],[Number]])-2</f>
        <v>5</v>
      </c>
    </row>
    <row r="471" spans="1:17" x14ac:dyDescent="0.45">
      <c r="A471" s="1" t="s">
        <v>1096</v>
      </c>
      <c r="B471" t="s">
        <v>60</v>
      </c>
      <c r="C471" s="1" t="s">
        <v>1097</v>
      </c>
      <c r="D471">
        <v>2023</v>
      </c>
      <c r="E471" t="s">
        <v>1098</v>
      </c>
      <c r="F471">
        <v>7</v>
      </c>
      <c r="G471">
        <v>794</v>
      </c>
      <c r="H471" s="1">
        <v>104.99</v>
      </c>
      <c r="J471">
        <v>0</v>
      </c>
      <c r="K471">
        <v>0</v>
      </c>
      <c r="L471">
        <f>IF(Tabelle1[[#This Row],[RRP (EUR)]]&lt;50,1,0)</f>
        <v>0</v>
      </c>
      <c r="M471">
        <f>IF(AND(Tabelle1[[#This Row],[RRP (EUR)]]&gt;50,Tabelle1[[#This Row],[RRP (EUR)]]&lt;100),1,0)</f>
        <v>0</v>
      </c>
      <c r="N471">
        <f>IF(AND(Tabelle1[[#This Row],[RRP (EUR)]]&gt;100,Tabelle1[[#This Row],[RRP (EUR)]]&lt;200),1,0)</f>
        <v>1</v>
      </c>
      <c r="O471">
        <f>IF(AND(Tabelle1[[#This Row],[RRP (EUR)]]&gt;200,Tabelle1[[#This Row],[RRP (EUR)]]&lt;300),1,0)</f>
        <v>0</v>
      </c>
      <c r="P471">
        <f>IF(Tabelle1[[#This Row],[RRP (EUR)]]&gt;300,1,0)</f>
        <v>0</v>
      </c>
      <c r="Q471" s="1">
        <f>LEN(Tabelle1[[#This Row],[Number]])-2</f>
        <v>5</v>
      </c>
    </row>
    <row r="472" spans="1:17" x14ac:dyDescent="0.45">
      <c r="A472" s="1" t="s">
        <v>1099</v>
      </c>
      <c r="B472" t="s">
        <v>60</v>
      </c>
      <c r="C472" s="1" t="s">
        <v>220</v>
      </c>
      <c r="D472">
        <v>2023</v>
      </c>
      <c r="E472" t="s">
        <v>1100</v>
      </c>
      <c r="F472">
        <v>7</v>
      </c>
      <c r="G472">
        <v>243</v>
      </c>
      <c r="H472" s="1">
        <v>37.99</v>
      </c>
      <c r="J472">
        <v>0</v>
      </c>
      <c r="K472">
        <v>0</v>
      </c>
      <c r="L472">
        <f>IF(Tabelle1[[#This Row],[RRP (EUR)]]&lt;50,1,0)</f>
        <v>1</v>
      </c>
      <c r="M472">
        <f>IF(AND(Tabelle1[[#This Row],[RRP (EUR)]]&gt;50,Tabelle1[[#This Row],[RRP (EUR)]]&lt;100),1,0)</f>
        <v>0</v>
      </c>
      <c r="N472">
        <f>IF(AND(Tabelle1[[#This Row],[RRP (EUR)]]&gt;100,Tabelle1[[#This Row],[RRP (EUR)]]&lt;200),1,0)</f>
        <v>0</v>
      </c>
      <c r="O472">
        <f>IF(AND(Tabelle1[[#This Row],[RRP (EUR)]]&gt;200,Tabelle1[[#This Row],[RRP (EUR)]]&lt;300),1,0)</f>
        <v>0</v>
      </c>
      <c r="P472">
        <f>IF(Tabelle1[[#This Row],[RRP (EUR)]]&gt;300,1,0)</f>
        <v>0</v>
      </c>
      <c r="Q472" s="1">
        <f>LEN(Tabelle1[[#This Row],[Number]])-2</f>
        <v>5</v>
      </c>
    </row>
    <row r="473" spans="1:17" x14ac:dyDescent="0.45">
      <c r="A473" s="1" t="s">
        <v>1101</v>
      </c>
      <c r="B473" t="s">
        <v>60</v>
      </c>
      <c r="C473" s="1" t="s">
        <v>28</v>
      </c>
      <c r="D473">
        <v>2023</v>
      </c>
      <c r="E473" t="s">
        <v>1102</v>
      </c>
      <c r="F473">
        <v>27</v>
      </c>
      <c r="G473">
        <v>5201</v>
      </c>
      <c r="H473" s="1">
        <v>499.99</v>
      </c>
      <c r="I473" t="s">
        <v>144</v>
      </c>
      <c r="J473">
        <v>0</v>
      </c>
      <c r="K473">
        <v>0</v>
      </c>
      <c r="L473">
        <f>IF(Tabelle1[[#This Row],[RRP (EUR)]]&lt;50,1,0)</f>
        <v>0</v>
      </c>
      <c r="M473">
        <f>IF(AND(Tabelle1[[#This Row],[RRP (EUR)]]&gt;50,Tabelle1[[#This Row],[RRP (EUR)]]&lt;100),1,0)</f>
        <v>0</v>
      </c>
      <c r="N473">
        <f>IF(AND(Tabelle1[[#This Row],[RRP (EUR)]]&gt;100,Tabelle1[[#This Row],[RRP (EUR)]]&lt;200),1,0)</f>
        <v>0</v>
      </c>
      <c r="O473">
        <f>IF(AND(Tabelle1[[#This Row],[RRP (EUR)]]&gt;200,Tabelle1[[#This Row],[RRP (EUR)]]&lt;300),1,0)</f>
        <v>0</v>
      </c>
      <c r="P473">
        <f>IF(Tabelle1[[#This Row],[RRP (EUR)]]&gt;300,1,0)</f>
        <v>1</v>
      </c>
      <c r="Q473" s="1">
        <f>LEN(Tabelle1[[#This Row],[Number]])-2</f>
        <v>5</v>
      </c>
    </row>
    <row r="474" spans="1:17" x14ac:dyDescent="0.45">
      <c r="A474" s="1" t="s">
        <v>1103</v>
      </c>
      <c r="B474" t="s">
        <v>244</v>
      </c>
      <c r="C474" s="1" t="s">
        <v>1104</v>
      </c>
      <c r="D474">
        <v>2023</v>
      </c>
      <c r="E474" t="s">
        <v>1105</v>
      </c>
      <c r="F474">
        <v>3</v>
      </c>
      <c r="G474">
        <v>285</v>
      </c>
      <c r="H474" s="1">
        <v>34.99</v>
      </c>
      <c r="J474">
        <v>0</v>
      </c>
      <c r="K474">
        <v>0</v>
      </c>
      <c r="L474">
        <f>IF(Tabelle1[[#This Row],[RRP (EUR)]]&lt;50,1,0)</f>
        <v>1</v>
      </c>
      <c r="M474">
        <f>IF(AND(Tabelle1[[#This Row],[RRP (EUR)]]&gt;50,Tabelle1[[#This Row],[RRP (EUR)]]&lt;100),1,0)</f>
        <v>0</v>
      </c>
      <c r="N474">
        <f>IF(AND(Tabelle1[[#This Row],[RRP (EUR)]]&gt;100,Tabelle1[[#This Row],[RRP (EUR)]]&lt;200),1,0)</f>
        <v>0</v>
      </c>
      <c r="O474">
        <f>IF(AND(Tabelle1[[#This Row],[RRP (EUR)]]&gt;200,Tabelle1[[#This Row],[RRP (EUR)]]&lt;300),1,0)</f>
        <v>0</v>
      </c>
      <c r="P474">
        <f>IF(Tabelle1[[#This Row],[RRP (EUR)]]&gt;300,1,0)</f>
        <v>0</v>
      </c>
      <c r="Q474" s="1">
        <f>LEN(Tabelle1[[#This Row],[Number]])-2</f>
        <v>5</v>
      </c>
    </row>
    <row r="475" spans="1:17" x14ac:dyDescent="0.45">
      <c r="A475" s="1" t="s">
        <v>1106</v>
      </c>
      <c r="B475" t="s">
        <v>244</v>
      </c>
      <c r="C475" s="1" t="s">
        <v>1104</v>
      </c>
      <c r="D475">
        <v>2023</v>
      </c>
      <c r="E475" t="s">
        <v>1107</v>
      </c>
      <c r="F475">
        <v>3</v>
      </c>
      <c r="G475">
        <v>349</v>
      </c>
      <c r="H475" s="1">
        <v>34.99</v>
      </c>
      <c r="J475">
        <v>0</v>
      </c>
      <c r="K475">
        <v>0</v>
      </c>
      <c r="L475">
        <f>IF(Tabelle1[[#This Row],[RRP (EUR)]]&lt;50,1,0)</f>
        <v>1</v>
      </c>
      <c r="M475">
        <f>IF(AND(Tabelle1[[#This Row],[RRP (EUR)]]&gt;50,Tabelle1[[#This Row],[RRP (EUR)]]&lt;100),1,0)</f>
        <v>0</v>
      </c>
      <c r="N475">
        <f>IF(AND(Tabelle1[[#This Row],[RRP (EUR)]]&gt;100,Tabelle1[[#This Row],[RRP (EUR)]]&lt;200),1,0)</f>
        <v>0</v>
      </c>
      <c r="O475">
        <f>IF(AND(Tabelle1[[#This Row],[RRP (EUR)]]&gt;200,Tabelle1[[#This Row],[RRP (EUR)]]&lt;300),1,0)</f>
        <v>0</v>
      </c>
      <c r="P475">
        <f>IF(Tabelle1[[#This Row],[RRP (EUR)]]&gt;300,1,0)</f>
        <v>0</v>
      </c>
      <c r="Q475" s="1">
        <f>LEN(Tabelle1[[#This Row],[Number]])-2</f>
        <v>5</v>
      </c>
    </row>
    <row r="476" spans="1:17" x14ac:dyDescent="0.45">
      <c r="A476" s="1" t="s">
        <v>1108</v>
      </c>
      <c r="B476" t="s">
        <v>244</v>
      </c>
      <c r="C476" s="1" t="s">
        <v>1104</v>
      </c>
      <c r="D476">
        <v>2023</v>
      </c>
      <c r="E476" t="s">
        <v>1109</v>
      </c>
      <c r="F476">
        <v>3</v>
      </c>
      <c r="G476">
        <v>305</v>
      </c>
      <c r="H476" s="1">
        <v>34.99</v>
      </c>
      <c r="J476">
        <v>0</v>
      </c>
      <c r="K476">
        <v>0</v>
      </c>
      <c r="L476">
        <f>IF(Tabelle1[[#This Row],[RRP (EUR)]]&lt;50,1,0)</f>
        <v>1</v>
      </c>
      <c r="M476">
        <f>IF(AND(Tabelle1[[#This Row],[RRP (EUR)]]&gt;50,Tabelle1[[#This Row],[RRP (EUR)]]&lt;100),1,0)</f>
        <v>0</v>
      </c>
      <c r="N476">
        <f>IF(AND(Tabelle1[[#This Row],[RRP (EUR)]]&gt;100,Tabelle1[[#This Row],[RRP (EUR)]]&lt;200),1,0)</f>
        <v>0</v>
      </c>
      <c r="O476">
        <f>IF(AND(Tabelle1[[#This Row],[RRP (EUR)]]&gt;200,Tabelle1[[#This Row],[RRP (EUR)]]&lt;300),1,0)</f>
        <v>0</v>
      </c>
      <c r="P476">
        <f>IF(Tabelle1[[#This Row],[RRP (EUR)]]&gt;300,1,0)</f>
        <v>0</v>
      </c>
      <c r="Q476" s="1">
        <f>LEN(Tabelle1[[#This Row],[Number]])-2</f>
        <v>5</v>
      </c>
    </row>
    <row r="477" spans="1:17" x14ac:dyDescent="0.45">
      <c r="A477" s="1" t="s">
        <v>1110</v>
      </c>
      <c r="B477" t="s">
        <v>244</v>
      </c>
      <c r="C477" s="1" t="s">
        <v>1104</v>
      </c>
      <c r="D477">
        <v>2023</v>
      </c>
      <c r="E477" t="s">
        <v>1111</v>
      </c>
      <c r="F477">
        <v>3</v>
      </c>
      <c r="G477">
        <v>313</v>
      </c>
      <c r="H477" s="1">
        <v>34.99</v>
      </c>
      <c r="J477">
        <v>0</v>
      </c>
      <c r="K477">
        <v>0</v>
      </c>
      <c r="L477">
        <f>IF(Tabelle1[[#This Row],[RRP (EUR)]]&lt;50,1,0)</f>
        <v>1</v>
      </c>
      <c r="M477">
        <f>IF(AND(Tabelle1[[#This Row],[RRP (EUR)]]&gt;50,Tabelle1[[#This Row],[RRP (EUR)]]&lt;100),1,0)</f>
        <v>0</v>
      </c>
      <c r="N477">
        <f>IF(AND(Tabelle1[[#This Row],[RRP (EUR)]]&gt;100,Tabelle1[[#This Row],[RRP (EUR)]]&lt;200),1,0)</f>
        <v>0</v>
      </c>
      <c r="O477">
        <f>IF(AND(Tabelle1[[#This Row],[RRP (EUR)]]&gt;200,Tabelle1[[#This Row],[RRP (EUR)]]&lt;300),1,0)</f>
        <v>0</v>
      </c>
      <c r="P477">
        <f>IF(Tabelle1[[#This Row],[RRP (EUR)]]&gt;300,1,0)</f>
        <v>0</v>
      </c>
      <c r="Q477" s="1">
        <f>LEN(Tabelle1[[#This Row],[Number]])-2</f>
        <v>5</v>
      </c>
    </row>
    <row r="478" spans="1:17" x14ac:dyDescent="0.45">
      <c r="A478" s="1" t="s">
        <v>1112</v>
      </c>
      <c r="B478" t="s">
        <v>244</v>
      </c>
      <c r="C478" s="1" t="s">
        <v>1113</v>
      </c>
      <c r="D478">
        <v>2023</v>
      </c>
      <c r="E478" t="s">
        <v>1114</v>
      </c>
      <c r="F478">
        <v>5</v>
      </c>
      <c r="G478">
        <v>587</v>
      </c>
      <c r="H478" s="1">
        <v>49.99</v>
      </c>
      <c r="J478">
        <v>0</v>
      </c>
      <c r="K478">
        <v>0</v>
      </c>
      <c r="L478">
        <f>IF(Tabelle1[[#This Row],[RRP (EUR)]]&lt;50,1,0)</f>
        <v>1</v>
      </c>
      <c r="M478">
        <f>IF(AND(Tabelle1[[#This Row],[RRP (EUR)]]&gt;50,Tabelle1[[#This Row],[RRP (EUR)]]&lt;100),1,0)</f>
        <v>0</v>
      </c>
      <c r="N478">
        <f>IF(AND(Tabelle1[[#This Row],[RRP (EUR)]]&gt;100,Tabelle1[[#This Row],[RRP (EUR)]]&lt;200),1,0)</f>
        <v>0</v>
      </c>
      <c r="O478">
        <f>IF(AND(Tabelle1[[#This Row],[RRP (EUR)]]&gt;200,Tabelle1[[#This Row],[RRP (EUR)]]&lt;300),1,0)</f>
        <v>0</v>
      </c>
      <c r="P478">
        <f>IF(Tabelle1[[#This Row],[RRP (EUR)]]&gt;300,1,0)</f>
        <v>0</v>
      </c>
      <c r="Q478" s="1">
        <f>LEN(Tabelle1[[#This Row],[Number]])-2</f>
        <v>5</v>
      </c>
    </row>
    <row r="479" spans="1:17" x14ac:dyDescent="0.45">
      <c r="A479" s="1" t="s">
        <v>1115</v>
      </c>
      <c r="B479" t="s">
        <v>244</v>
      </c>
      <c r="C479" s="1" t="s">
        <v>1116</v>
      </c>
      <c r="D479">
        <v>2023</v>
      </c>
      <c r="E479" t="s">
        <v>1117</v>
      </c>
      <c r="F479">
        <v>2</v>
      </c>
      <c r="G479">
        <v>754</v>
      </c>
      <c r="H479" s="1">
        <v>69.989999999999995</v>
      </c>
      <c r="J479">
        <v>0</v>
      </c>
      <c r="K479">
        <v>0</v>
      </c>
      <c r="L479">
        <f>IF(Tabelle1[[#This Row],[RRP (EUR)]]&lt;50,1,0)</f>
        <v>0</v>
      </c>
      <c r="M479">
        <f>IF(AND(Tabelle1[[#This Row],[RRP (EUR)]]&gt;50,Tabelle1[[#This Row],[RRP (EUR)]]&lt;100),1,0)</f>
        <v>1</v>
      </c>
      <c r="N479">
        <f>IF(AND(Tabelle1[[#This Row],[RRP (EUR)]]&gt;100,Tabelle1[[#This Row],[RRP (EUR)]]&lt;200),1,0)</f>
        <v>0</v>
      </c>
      <c r="O479">
        <f>IF(AND(Tabelle1[[#This Row],[RRP (EUR)]]&gt;200,Tabelle1[[#This Row],[RRP (EUR)]]&lt;300),1,0)</f>
        <v>0</v>
      </c>
      <c r="P479">
        <f>IF(Tabelle1[[#This Row],[RRP (EUR)]]&gt;300,1,0)</f>
        <v>0</v>
      </c>
      <c r="Q479" s="1">
        <f>LEN(Tabelle1[[#This Row],[Number]])-2</f>
        <v>5</v>
      </c>
    </row>
    <row r="480" spans="1:17" x14ac:dyDescent="0.45">
      <c r="A480" s="1" t="s">
        <v>1118</v>
      </c>
      <c r="B480" t="s">
        <v>244</v>
      </c>
      <c r="C480" s="1" t="s">
        <v>1113</v>
      </c>
      <c r="D480">
        <v>2023</v>
      </c>
      <c r="E480" t="s">
        <v>1119</v>
      </c>
      <c r="F480">
        <v>6</v>
      </c>
      <c r="G480">
        <v>730</v>
      </c>
      <c r="H480" s="1">
        <v>84.99</v>
      </c>
      <c r="J480">
        <v>0</v>
      </c>
      <c r="K480">
        <v>0</v>
      </c>
      <c r="L480">
        <f>IF(Tabelle1[[#This Row],[RRP (EUR)]]&lt;50,1,0)</f>
        <v>0</v>
      </c>
      <c r="M480">
        <f>IF(AND(Tabelle1[[#This Row],[RRP (EUR)]]&gt;50,Tabelle1[[#This Row],[RRP (EUR)]]&lt;100),1,0)</f>
        <v>1</v>
      </c>
      <c r="N480">
        <f>IF(AND(Tabelle1[[#This Row],[RRP (EUR)]]&gt;100,Tabelle1[[#This Row],[RRP (EUR)]]&lt;200),1,0)</f>
        <v>0</v>
      </c>
      <c r="O480">
        <f>IF(AND(Tabelle1[[#This Row],[RRP (EUR)]]&gt;200,Tabelle1[[#This Row],[RRP (EUR)]]&lt;300),1,0)</f>
        <v>0</v>
      </c>
      <c r="P480">
        <f>IF(Tabelle1[[#This Row],[RRP (EUR)]]&gt;300,1,0)</f>
        <v>0</v>
      </c>
      <c r="Q480" s="1">
        <f>LEN(Tabelle1[[#This Row],[Number]])-2</f>
        <v>5</v>
      </c>
    </row>
    <row r="481" spans="1:17" x14ac:dyDescent="0.45">
      <c r="A481" s="1" t="s">
        <v>1120</v>
      </c>
      <c r="B481" t="s">
        <v>244</v>
      </c>
      <c r="C481" s="1" t="s">
        <v>28</v>
      </c>
      <c r="D481">
        <v>2023</v>
      </c>
      <c r="E481" t="s">
        <v>1121</v>
      </c>
      <c r="F481">
        <v>4</v>
      </c>
      <c r="G481">
        <v>599</v>
      </c>
      <c r="H481" s="1">
        <v>69.989999999999995</v>
      </c>
      <c r="J481">
        <v>0</v>
      </c>
      <c r="K481">
        <v>0</v>
      </c>
      <c r="L481">
        <f>IF(Tabelle1[[#This Row],[RRP (EUR)]]&lt;50,1,0)</f>
        <v>0</v>
      </c>
      <c r="M481">
        <f>IF(AND(Tabelle1[[#This Row],[RRP (EUR)]]&gt;50,Tabelle1[[#This Row],[RRP (EUR)]]&lt;100),1,0)</f>
        <v>1</v>
      </c>
      <c r="N481">
        <f>IF(AND(Tabelle1[[#This Row],[RRP (EUR)]]&gt;100,Tabelle1[[#This Row],[RRP (EUR)]]&lt;200),1,0)</f>
        <v>0</v>
      </c>
      <c r="O481">
        <f>IF(AND(Tabelle1[[#This Row],[RRP (EUR)]]&gt;200,Tabelle1[[#This Row],[RRP (EUR)]]&lt;300),1,0)</f>
        <v>0</v>
      </c>
      <c r="P481">
        <f>IF(Tabelle1[[#This Row],[RRP (EUR)]]&gt;300,1,0)</f>
        <v>0</v>
      </c>
      <c r="Q481" s="1">
        <f>LEN(Tabelle1[[#This Row],[Number]])-2</f>
        <v>5</v>
      </c>
    </row>
    <row r="482" spans="1:17" x14ac:dyDescent="0.45">
      <c r="A482" s="1" t="s">
        <v>1122</v>
      </c>
      <c r="B482" t="s">
        <v>244</v>
      </c>
      <c r="C482" s="1" t="s">
        <v>464</v>
      </c>
      <c r="D482">
        <v>2023</v>
      </c>
      <c r="E482" t="s">
        <v>1123</v>
      </c>
      <c r="F482">
        <v>13</v>
      </c>
      <c r="G482">
        <v>4803</v>
      </c>
      <c r="H482" s="1">
        <v>429.99</v>
      </c>
      <c r="I482" t="s">
        <v>144</v>
      </c>
      <c r="J482">
        <v>0</v>
      </c>
      <c r="K482">
        <v>0</v>
      </c>
      <c r="L482">
        <f>IF(Tabelle1[[#This Row],[RRP (EUR)]]&lt;50,1,0)</f>
        <v>0</v>
      </c>
      <c r="M482">
        <f>IF(AND(Tabelle1[[#This Row],[RRP (EUR)]]&gt;50,Tabelle1[[#This Row],[RRP (EUR)]]&lt;100),1,0)</f>
        <v>0</v>
      </c>
      <c r="N482">
        <f>IF(AND(Tabelle1[[#This Row],[RRP (EUR)]]&gt;100,Tabelle1[[#This Row],[RRP (EUR)]]&lt;200),1,0)</f>
        <v>0</v>
      </c>
      <c r="O482">
        <f>IF(AND(Tabelle1[[#This Row],[RRP (EUR)]]&gt;200,Tabelle1[[#This Row],[RRP (EUR)]]&lt;300),1,0)</f>
        <v>0</v>
      </c>
      <c r="P482">
        <f>IF(Tabelle1[[#This Row],[RRP (EUR)]]&gt;300,1,0)</f>
        <v>1</v>
      </c>
      <c r="Q482" s="1">
        <f>LEN(Tabelle1[[#This Row],[Number]])-2</f>
        <v>5</v>
      </c>
    </row>
    <row r="483" spans="1:17" x14ac:dyDescent="0.45">
      <c r="A483" s="1" t="s">
        <v>1124</v>
      </c>
      <c r="B483" t="s">
        <v>244</v>
      </c>
      <c r="C483" s="1" t="s">
        <v>220</v>
      </c>
      <c r="D483">
        <v>2023</v>
      </c>
      <c r="E483" t="s">
        <v>1125</v>
      </c>
      <c r="F483">
        <v>6</v>
      </c>
      <c r="G483">
        <v>227</v>
      </c>
      <c r="H483" s="1">
        <v>37.99</v>
      </c>
      <c r="J483">
        <v>0</v>
      </c>
      <c r="K483">
        <v>0</v>
      </c>
      <c r="L483">
        <f>IF(Tabelle1[[#This Row],[RRP (EUR)]]&lt;50,1,0)</f>
        <v>1</v>
      </c>
      <c r="M483">
        <f>IF(AND(Tabelle1[[#This Row],[RRP (EUR)]]&gt;50,Tabelle1[[#This Row],[RRP (EUR)]]&lt;100),1,0)</f>
        <v>0</v>
      </c>
      <c r="N483">
        <f>IF(AND(Tabelle1[[#This Row],[RRP (EUR)]]&gt;100,Tabelle1[[#This Row],[RRP (EUR)]]&lt;200),1,0)</f>
        <v>0</v>
      </c>
      <c r="O483">
        <f>IF(AND(Tabelle1[[#This Row],[RRP (EUR)]]&gt;200,Tabelle1[[#This Row],[RRP (EUR)]]&lt;300),1,0)</f>
        <v>0</v>
      </c>
      <c r="P483">
        <f>IF(Tabelle1[[#This Row],[RRP (EUR)]]&gt;300,1,0)</f>
        <v>0</v>
      </c>
      <c r="Q483" s="1">
        <f>LEN(Tabelle1[[#This Row],[Number]])-2</f>
        <v>5</v>
      </c>
    </row>
    <row r="484" spans="1:17" x14ac:dyDescent="0.45">
      <c r="A484" s="1" t="s">
        <v>1126</v>
      </c>
      <c r="B484" t="s">
        <v>244</v>
      </c>
      <c r="C484" s="1" t="s">
        <v>28</v>
      </c>
      <c r="D484">
        <v>2023</v>
      </c>
      <c r="E484" t="s">
        <v>1127</v>
      </c>
      <c r="F484">
        <v>1</v>
      </c>
      <c r="G484">
        <v>2660</v>
      </c>
      <c r="H484" s="1">
        <v>169.99</v>
      </c>
      <c r="I484" t="s">
        <v>144</v>
      </c>
      <c r="J484">
        <v>0</v>
      </c>
      <c r="K484">
        <v>0</v>
      </c>
      <c r="L484">
        <f>IF(Tabelle1[[#This Row],[RRP (EUR)]]&lt;50,1,0)</f>
        <v>0</v>
      </c>
      <c r="M484">
        <f>IF(AND(Tabelle1[[#This Row],[RRP (EUR)]]&gt;50,Tabelle1[[#This Row],[RRP (EUR)]]&lt;100),1,0)</f>
        <v>0</v>
      </c>
      <c r="N484">
        <f>IF(AND(Tabelle1[[#This Row],[RRP (EUR)]]&gt;100,Tabelle1[[#This Row],[RRP (EUR)]]&lt;200),1,0)</f>
        <v>1</v>
      </c>
      <c r="O484">
        <f>IF(AND(Tabelle1[[#This Row],[RRP (EUR)]]&gt;200,Tabelle1[[#This Row],[RRP (EUR)]]&lt;300),1,0)</f>
        <v>0</v>
      </c>
      <c r="P484">
        <f>IF(Tabelle1[[#This Row],[RRP (EUR)]]&gt;300,1,0)</f>
        <v>0</v>
      </c>
      <c r="Q484" s="1">
        <f>LEN(Tabelle1[[#This Row],[Number]])-2</f>
        <v>5</v>
      </c>
    </row>
    <row r="485" spans="1:17" x14ac:dyDescent="0.45">
      <c r="A485" s="1" t="s">
        <v>1128</v>
      </c>
      <c r="B485" t="s">
        <v>244</v>
      </c>
      <c r="C485" s="1" t="s">
        <v>1129</v>
      </c>
      <c r="D485">
        <v>2023</v>
      </c>
      <c r="E485" t="s">
        <v>1130</v>
      </c>
      <c r="F485">
        <v>5</v>
      </c>
      <c r="G485">
        <v>349</v>
      </c>
      <c r="H485" s="1">
        <v>44.99</v>
      </c>
      <c r="J485">
        <v>0</v>
      </c>
      <c r="K485">
        <v>0</v>
      </c>
      <c r="L485">
        <f>IF(Tabelle1[[#This Row],[RRP (EUR)]]&lt;50,1,0)</f>
        <v>1</v>
      </c>
      <c r="M485">
        <f>IF(AND(Tabelle1[[#This Row],[RRP (EUR)]]&gt;50,Tabelle1[[#This Row],[RRP (EUR)]]&lt;100),1,0)</f>
        <v>0</v>
      </c>
      <c r="N485">
        <f>IF(AND(Tabelle1[[#This Row],[RRP (EUR)]]&gt;100,Tabelle1[[#This Row],[RRP (EUR)]]&lt;200),1,0)</f>
        <v>0</v>
      </c>
      <c r="O485">
        <f>IF(AND(Tabelle1[[#This Row],[RRP (EUR)]]&gt;200,Tabelle1[[#This Row],[RRP (EUR)]]&lt;300),1,0)</f>
        <v>0</v>
      </c>
      <c r="P485">
        <f>IF(Tabelle1[[#This Row],[RRP (EUR)]]&gt;300,1,0)</f>
        <v>0</v>
      </c>
      <c r="Q485" s="1">
        <f>LEN(Tabelle1[[#This Row],[Number]])-2</f>
        <v>5</v>
      </c>
    </row>
    <row r="486" spans="1:17" x14ac:dyDescent="0.45">
      <c r="A486" s="1" t="s">
        <v>1131</v>
      </c>
      <c r="B486" t="s">
        <v>244</v>
      </c>
      <c r="C486" s="1" t="s">
        <v>1132</v>
      </c>
      <c r="D486">
        <v>2023</v>
      </c>
      <c r="E486" t="s">
        <v>1133</v>
      </c>
      <c r="G486">
        <v>403</v>
      </c>
      <c r="H486" s="1">
        <v>29.99</v>
      </c>
      <c r="J486">
        <v>0</v>
      </c>
      <c r="K486">
        <v>0</v>
      </c>
      <c r="L486">
        <f>IF(Tabelle1[[#This Row],[RRP (EUR)]]&lt;50,1,0)</f>
        <v>1</v>
      </c>
      <c r="M486">
        <f>IF(AND(Tabelle1[[#This Row],[RRP (EUR)]]&gt;50,Tabelle1[[#This Row],[RRP (EUR)]]&lt;100),1,0)</f>
        <v>0</v>
      </c>
      <c r="N486">
        <f>IF(AND(Tabelle1[[#This Row],[RRP (EUR)]]&gt;100,Tabelle1[[#This Row],[RRP (EUR)]]&lt;200),1,0)</f>
        <v>0</v>
      </c>
      <c r="O486">
        <f>IF(AND(Tabelle1[[#This Row],[RRP (EUR)]]&gt;200,Tabelle1[[#This Row],[RRP (EUR)]]&lt;300),1,0)</f>
        <v>0</v>
      </c>
      <c r="P486">
        <f>IF(Tabelle1[[#This Row],[RRP (EUR)]]&gt;300,1,0)</f>
        <v>0</v>
      </c>
      <c r="Q486" s="1">
        <f>LEN(Tabelle1[[#This Row],[Number]])-2</f>
        <v>5</v>
      </c>
    </row>
    <row r="487" spans="1:17" x14ac:dyDescent="0.45">
      <c r="A487" s="1" t="s">
        <v>1134</v>
      </c>
      <c r="B487" t="s">
        <v>244</v>
      </c>
      <c r="C487" s="1" t="s">
        <v>1135</v>
      </c>
      <c r="D487">
        <v>2023</v>
      </c>
      <c r="E487" t="s">
        <v>1136</v>
      </c>
      <c r="F487">
        <v>7</v>
      </c>
      <c r="G487">
        <v>834</v>
      </c>
      <c r="H487" s="1">
        <v>94.99</v>
      </c>
      <c r="J487">
        <v>0</v>
      </c>
      <c r="K487">
        <v>0</v>
      </c>
      <c r="L487">
        <f>IF(Tabelle1[[#This Row],[RRP (EUR)]]&lt;50,1,0)</f>
        <v>0</v>
      </c>
      <c r="M487">
        <f>IF(AND(Tabelle1[[#This Row],[RRP (EUR)]]&gt;50,Tabelle1[[#This Row],[RRP (EUR)]]&lt;100),1,0)</f>
        <v>1</v>
      </c>
      <c r="N487">
        <f>IF(AND(Tabelle1[[#This Row],[RRP (EUR)]]&gt;100,Tabelle1[[#This Row],[RRP (EUR)]]&lt;200),1,0)</f>
        <v>0</v>
      </c>
      <c r="O487">
        <f>IF(AND(Tabelle1[[#This Row],[RRP (EUR)]]&gt;200,Tabelle1[[#This Row],[RRP (EUR)]]&lt;300),1,0)</f>
        <v>0</v>
      </c>
      <c r="P487">
        <f>IF(Tabelle1[[#This Row],[RRP (EUR)]]&gt;300,1,0)</f>
        <v>0</v>
      </c>
      <c r="Q487" s="1">
        <f>LEN(Tabelle1[[#This Row],[Number]])-2</f>
        <v>5</v>
      </c>
    </row>
    <row r="488" spans="1:17" x14ac:dyDescent="0.45">
      <c r="A488" s="1" t="s">
        <v>1137</v>
      </c>
      <c r="B488" t="s">
        <v>244</v>
      </c>
      <c r="C488" s="1" t="s">
        <v>1138</v>
      </c>
      <c r="D488">
        <v>2023</v>
      </c>
      <c r="E488" t="s">
        <v>1139</v>
      </c>
      <c r="F488">
        <v>8</v>
      </c>
      <c r="G488">
        <v>1074</v>
      </c>
      <c r="H488" s="1">
        <v>129.99</v>
      </c>
      <c r="J488">
        <v>0</v>
      </c>
      <c r="K488">
        <v>0</v>
      </c>
      <c r="L488">
        <f>IF(Tabelle1[[#This Row],[RRP (EUR)]]&lt;50,1,0)</f>
        <v>0</v>
      </c>
      <c r="M488">
        <f>IF(AND(Tabelle1[[#This Row],[RRP (EUR)]]&gt;50,Tabelle1[[#This Row],[RRP (EUR)]]&lt;100),1,0)</f>
        <v>0</v>
      </c>
      <c r="N488">
        <f>IF(AND(Tabelle1[[#This Row],[RRP (EUR)]]&gt;100,Tabelle1[[#This Row],[RRP (EUR)]]&lt;200),1,0)</f>
        <v>1</v>
      </c>
      <c r="O488">
        <f>IF(AND(Tabelle1[[#This Row],[RRP (EUR)]]&gt;200,Tabelle1[[#This Row],[RRP (EUR)]]&lt;300),1,0)</f>
        <v>0</v>
      </c>
      <c r="P488">
        <f>IF(Tabelle1[[#This Row],[RRP (EUR)]]&gt;300,1,0)</f>
        <v>0</v>
      </c>
      <c r="Q488" s="1">
        <f>LEN(Tabelle1[[#This Row],[Number]])-2</f>
        <v>5</v>
      </c>
    </row>
    <row r="489" spans="1:17" x14ac:dyDescent="0.45">
      <c r="A489" s="1" t="s">
        <v>1140</v>
      </c>
      <c r="B489" t="s">
        <v>265</v>
      </c>
      <c r="C489" s="1" t="s">
        <v>1141</v>
      </c>
      <c r="D489">
        <v>2023</v>
      </c>
      <c r="E489" t="s">
        <v>1142</v>
      </c>
      <c r="F489">
        <v>1</v>
      </c>
      <c r="G489">
        <v>261</v>
      </c>
      <c r="H489" s="1">
        <v>24.99</v>
      </c>
      <c r="J489">
        <v>0</v>
      </c>
      <c r="K489">
        <v>0</v>
      </c>
      <c r="L489">
        <f>IF(Tabelle1[[#This Row],[RRP (EUR)]]&lt;50,1,0)</f>
        <v>1</v>
      </c>
      <c r="M489">
        <f>IF(AND(Tabelle1[[#This Row],[RRP (EUR)]]&gt;50,Tabelle1[[#This Row],[RRP (EUR)]]&lt;100),1,0)</f>
        <v>0</v>
      </c>
      <c r="N489">
        <f>IF(AND(Tabelle1[[#This Row],[RRP (EUR)]]&gt;100,Tabelle1[[#This Row],[RRP (EUR)]]&lt;200),1,0)</f>
        <v>0</v>
      </c>
      <c r="O489">
        <f>IF(AND(Tabelle1[[#This Row],[RRP (EUR)]]&gt;200,Tabelle1[[#This Row],[RRP (EUR)]]&lt;300),1,0)</f>
        <v>0</v>
      </c>
      <c r="P489">
        <f>IF(Tabelle1[[#This Row],[RRP (EUR)]]&gt;300,1,0)</f>
        <v>0</v>
      </c>
      <c r="Q489" s="1">
        <f>LEN(Tabelle1[[#This Row],[Number]])-2</f>
        <v>5</v>
      </c>
    </row>
    <row r="490" spans="1:17" x14ac:dyDescent="0.45">
      <c r="A490" s="1" t="s">
        <v>1143</v>
      </c>
      <c r="B490" t="s">
        <v>265</v>
      </c>
      <c r="C490" s="1" t="s">
        <v>1144</v>
      </c>
      <c r="D490">
        <v>2023</v>
      </c>
      <c r="E490" t="s">
        <v>1145</v>
      </c>
      <c r="F490">
        <v>1</v>
      </c>
      <c r="G490">
        <v>249</v>
      </c>
      <c r="H490" s="1">
        <v>24.99</v>
      </c>
      <c r="J490">
        <v>0</v>
      </c>
      <c r="K490">
        <v>0</v>
      </c>
      <c r="L490">
        <f>IF(Tabelle1[[#This Row],[RRP (EUR)]]&lt;50,1,0)</f>
        <v>1</v>
      </c>
      <c r="M490">
        <f>IF(AND(Tabelle1[[#This Row],[RRP (EUR)]]&gt;50,Tabelle1[[#This Row],[RRP (EUR)]]&lt;100),1,0)</f>
        <v>0</v>
      </c>
      <c r="N490">
        <f>IF(AND(Tabelle1[[#This Row],[RRP (EUR)]]&gt;100,Tabelle1[[#This Row],[RRP (EUR)]]&lt;200),1,0)</f>
        <v>0</v>
      </c>
      <c r="O490">
        <f>IF(AND(Tabelle1[[#This Row],[RRP (EUR)]]&gt;200,Tabelle1[[#This Row],[RRP (EUR)]]&lt;300),1,0)</f>
        <v>0</v>
      </c>
      <c r="P490">
        <f>IF(Tabelle1[[#This Row],[RRP (EUR)]]&gt;300,1,0)</f>
        <v>0</v>
      </c>
      <c r="Q490" s="1">
        <f>LEN(Tabelle1[[#This Row],[Number]])-2</f>
        <v>5</v>
      </c>
    </row>
    <row r="491" spans="1:17" x14ac:dyDescent="0.45">
      <c r="A491" s="1" t="s">
        <v>1146</v>
      </c>
      <c r="B491" t="s">
        <v>265</v>
      </c>
      <c r="C491" s="1" t="s">
        <v>1147</v>
      </c>
      <c r="D491">
        <v>2023</v>
      </c>
      <c r="E491" t="s">
        <v>1148</v>
      </c>
      <c r="F491">
        <v>1</v>
      </c>
      <c r="G491">
        <v>280</v>
      </c>
      <c r="H491" s="1">
        <v>24.99</v>
      </c>
      <c r="J491">
        <v>0</v>
      </c>
      <c r="K491">
        <v>0</v>
      </c>
      <c r="L491">
        <f>IF(Tabelle1[[#This Row],[RRP (EUR)]]&lt;50,1,0)</f>
        <v>1</v>
      </c>
      <c r="M491">
        <f>IF(AND(Tabelle1[[#This Row],[RRP (EUR)]]&gt;50,Tabelle1[[#This Row],[RRP (EUR)]]&lt;100),1,0)</f>
        <v>0</v>
      </c>
      <c r="N491">
        <f>IF(AND(Tabelle1[[#This Row],[RRP (EUR)]]&gt;100,Tabelle1[[#This Row],[RRP (EUR)]]&lt;200),1,0)</f>
        <v>0</v>
      </c>
      <c r="O491">
        <f>IF(AND(Tabelle1[[#This Row],[RRP (EUR)]]&gt;200,Tabelle1[[#This Row],[RRP (EUR)]]&lt;300),1,0)</f>
        <v>0</v>
      </c>
      <c r="P491">
        <f>IF(Tabelle1[[#This Row],[RRP (EUR)]]&gt;300,1,0)</f>
        <v>0</v>
      </c>
      <c r="Q491" s="1">
        <f>LEN(Tabelle1[[#This Row],[Number]])-2</f>
        <v>5</v>
      </c>
    </row>
    <row r="492" spans="1:17" x14ac:dyDescent="0.45">
      <c r="A492" s="1" t="s">
        <v>1149</v>
      </c>
      <c r="B492" t="s">
        <v>265</v>
      </c>
      <c r="C492" s="1" t="s">
        <v>1150</v>
      </c>
      <c r="D492">
        <v>2023</v>
      </c>
      <c r="E492" t="s">
        <v>1151</v>
      </c>
      <c r="F492">
        <v>1</v>
      </c>
      <c r="G492">
        <v>319</v>
      </c>
      <c r="H492" s="1">
        <v>24.99</v>
      </c>
      <c r="J492">
        <v>0</v>
      </c>
      <c r="K492">
        <v>0</v>
      </c>
      <c r="L492">
        <f>IF(Tabelle1[[#This Row],[RRP (EUR)]]&lt;50,1,0)</f>
        <v>1</v>
      </c>
      <c r="M492">
        <f>IF(AND(Tabelle1[[#This Row],[RRP (EUR)]]&gt;50,Tabelle1[[#This Row],[RRP (EUR)]]&lt;100),1,0)</f>
        <v>0</v>
      </c>
      <c r="N492">
        <f>IF(AND(Tabelle1[[#This Row],[RRP (EUR)]]&gt;100,Tabelle1[[#This Row],[RRP (EUR)]]&lt;200),1,0)</f>
        <v>0</v>
      </c>
      <c r="O492">
        <f>IF(AND(Tabelle1[[#This Row],[RRP (EUR)]]&gt;200,Tabelle1[[#This Row],[RRP (EUR)]]&lt;300),1,0)</f>
        <v>0</v>
      </c>
      <c r="P492">
        <f>IF(Tabelle1[[#This Row],[RRP (EUR)]]&gt;300,1,0)</f>
        <v>0</v>
      </c>
      <c r="Q492" s="1">
        <f>LEN(Tabelle1[[#This Row],[Number]])-2</f>
        <v>5</v>
      </c>
    </row>
    <row r="493" spans="1:17" x14ac:dyDescent="0.45">
      <c r="A493" s="1" t="s">
        <v>1152</v>
      </c>
      <c r="B493" t="s">
        <v>265</v>
      </c>
      <c r="C493" s="1" t="s">
        <v>266</v>
      </c>
      <c r="D493">
        <v>2023</v>
      </c>
      <c r="E493" t="s">
        <v>1153</v>
      </c>
      <c r="F493">
        <v>2</v>
      </c>
      <c r="G493">
        <v>581</v>
      </c>
      <c r="H493" s="1">
        <v>44.99</v>
      </c>
      <c r="J493">
        <v>0</v>
      </c>
      <c r="K493">
        <v>0</v>
      </c>
      <c r="L493">
        <f>IF(Tabelle1[[#This Row],[RRP (EUR)]]&lt;50,1,0)</f>
        <v>1</v>
      </c>
      <c r="M493">
        <f>IF(AND(Tabelle1[[#This Row],[RRP (EUR)]]&gt;50,Tabelle1[[#This Row],[RRP (EUR)]]&lt;100),1,0)</f>
        <v>0</v>
      </c>
      <c r="N493">
        <f>IF(AND(Tabelle1[[#This Row],[RRP (EUR)]]&gt;100,Tabelle1[[#This Row],[RRP (EUR)]]&lt;200),1,0)</f>
        <v>0</v>
      </c>
      <c r="O493">
        <f>IF(AND(Tabelle1[[#This Row],[RRP (EUR)]]&gt;200,Tabelle1[[#This Row],[RRP (EUR)]]&lt;300),1,0)</f>
        <v>0</v>
      </c>
      <c r="P493">
        <f>IF(Tabelle1[[#This Row],[RRP (EUR)]]&gt;300,1,0)</f>
        <v>0</v>
      </c>
      <c r="Q493" s="1">
        <f>LEN(Tabelle1[[#This Row],[Number]])-2</f>
        <v>5</v>
      </c>
    </row>
    <row r="494" spans="1:17" x14ac:dyDescent="0.45">
      <c r="A494" s="1" t="s">
        <v>1154</v>
      </c>
      <c r="B494" t="s">
        <v>761</v>
      </c>
      <c r="C494" s="1" t="s">
        <v>1155</v>
      </c>
      <c r="D494">
        <v>2023</v>
      </c>
      <c r="E494" t="s">
        <v>1156</v>
      </c>
      <c r="F494">
        <v>2</v>
      </c>
      <c r="G494">
        <v>137</v>
      </c>
      <c r="H494" s="1">
        <v>37.99</v>
      </c>
      <c r="J494">
        <v>0</v>
      </c>
      <c r="K494">
        <v>0</v>
      </c>
      <c r="L494">
        <f>IF(Tabelle1[[#This Row],[RRP (EUR)]]&lt;50,1,0)</f>
        <v>1</v>
      </c>
      <c r="M494">
        <f>IF(AND(Tabelle1[[#This Row],[RRP (EUR)]]&gt;50,Tabelle1[[#This Row],[RRP (EUR)]]&lt;100),1,0)</f>
        <v>0</v>
      </c>
      <c r="N494">
        <f>IF(AND(Tabelle1[[#This Row],[RRP (EUR)]]&gt;100,Tabelle1[[#This Row],[RRP (EUR)]]&lt;200),1,0)</f>
        <v>0</v>
      </c>
      <c r="O494">
        <f>IF(AND(Tabelle1[[#This Row],[RRP (EUR)]]&gt;200,Tabelle1[[#This Row],[RRP (EUR)]]&lt;300),1,0)</f>
        <v>0</v>
      </c>
      <c r="P494">
        <f>IF(Tabelle1[[#This Row],[RRP (EUR)]]&gt;300,1,0)</f>
        <v>0</v>
      </c>
      <c r="Q494" s="1">
        <f>LEN(Tabelle1[[#This Row],[Number]])-2</f>
        <v>5</v>
      </c>
    </row>
    <row r="495" spans="1:17" x14ac:dyDescent="0.45">
      <c r="A495" s="1" t="s">
        <v>1157</v>
      </c>
      <c r="B495" t="s">
        <v>761</v>
      </c>
      <c r="C495" s="1" t="s">
        <v>1155</v>
      </c>
      <c r="D495">
        <v>2023</v>
      </c>
      <c r="E495" t="s">
        <v>1158</v>
      </c>
      <c r="F495">
        <v>1</v>
      </c>
      <c r="G495">
        <v>211</v>
      </c>
      <c r="H495" s="1">
        <v>26.99</v>
      </c>
      <c r="J495">
        <v>0</v>
      </c>
      <c r="K495">
        <v>0</v>
      </c>
      <c r="L495">
        <f>IF(Tabelle1[[#This Row],[RRP (EUR)]]&lt;50,1,0)</f>
        <v>1</v>
      </c>
      <c r="M495">
        <f>IF(AND(Tabelle1[[#This Row],[RRP (EUR)]]&gt;50,Tabelle1[[#This Row],[RRP (EUR)]]&lt;100),1,0)</f>
        <v>0</v>
      </c>
      <c r="N495">
        <f>IF(AND(Tabelle1[[#This Row],[RRP (EUR)]]&gt;100,Tabelle1[[#This Row],[RRP (EUR)]]&lt;200),1,0)</f>
        <v>0</v>
      </c>
      <c r="O495">
        <f>IF(AND(Tabelle1[[#This Row],[RRP (EUR)]]&gt;200,Tabelle1[[#This Row],[RRP (EUR)]]&lt;300),1,0)</f>
        <v>0</v>
      </c>
      <c r="P495">
        <f>IF(Tabelle1[[#This Row],[RRP (EUR)]]&gt;300,1,0)</f>
        <v>0</v>
      </c>
      <c r="Q495" s="1">
        <f>LEN(Tabelle1[[#This Row],[Number]])-2</f>
        <v>5</v>
      </c>
    </row>
    <row r="496" spans="1:17" x14ac:dyDescent="0.45">
      <c r="A496" s="1" t="s">
        <v>1159</v>
      </c>
      <c r="B496" t="s">
        <v>761</v>
      </c>
      <c r="C496" s="1" t="s">
        <v>1155</v>
      </c>
      <c r="D496">
        <v>2023</v>
      </c>
      <c r="E496" t="s">
        <v>1160</v>
      </c>
      <c r="F496">
        <v>2</v>
      </c>
      <c r="G496">
        <v>281</v>
      </c>
      <c r="H496" s="1">
        <v>52.99</v>
      </c>
      <c r="J496">
        <v>0</v>
      </c>
      <c r="K496">
        <v>0</v>
      </c>
      <c r="L496">
        <f>IF(Tabelle1[[#This Row],[RRP (EUR)]]&lt;50,1,0)</f>
        <v>0</v>
      </c>
      <c r="M496">
        <f>IF(AND(Tabelle1[[#This Row],[RRP (EUR)]]&gt;50,Tabelle1[[#This Row],[RRP (EUR)]]&lt;100),1,0)</f>
        <v>1</v>
      </c>
      <c r="N496">
        <f>IF(AND(Tabelle1[[#This Row],[RRP (EUR)]]&gt;100,Tabelle1[[#This Row],[RRP (EUR)]]&lt;200),1,0)</f>
        <v>0</v>
      </c>
      <c r="O496">
        <f>IF(AND(Tabelle1[[#This Row],[RRP (EUR)]]&gt;200,Tabelle1[[#This Row],[RRP (EUR)]]&lt;300),1,0)</f>
        <v>0</v>
      </c>
      <c r="P496">
        <f>IF(Tabelle1[[#This Row],[RRP (EUR)]]&gt;300,1,0)</f>
        <v>0</v>
      </c>
      <c r="Q496" s="1">
        <f>LEN(Tabelle1[[#This Row],[Number]])-2</f>
        <v>5</v>
      </c>
    </row>
    <row r="497" spans="1:17" x14ac:dyDescent="0.45">
      <c r="A497" s="1" t="s">
        <v>1161</v>
      </c>
      <c r="B497" t="s">
        <v>761</v>
      </c>
      <c r="C497" s="1" t="s">
        <v>1155</v>
      </c>
      <c r="D497">
        <v>2023</v>
      </c>
      <c r="E497" t="s">
        <v>1162</v>
      </c>
      <c r="F497">
        <v>3</v>
      </c>
      <c r="G497">
        <v>512</v>
      </c>
      <c r="H497" s="1">
        <v>84.99</v>
      </c>
      <c r="J497">
        <v>0</v>
      </c>
      <c r="K497">
        <v>0</v>
      </c>
      <c r="L497">
        <f>IF(Tabelle1[[#This Row],[RRP (EUR)]]&lt;50,1,0)</f>
        <v>0</v>
      </c>
      <c r="M497">
        <f>IF(AND(Tabelle1[[#This Row],[RRP (EUR)]]&gt;50,Tabelle1[[#This Row],[RRP (EUR)]]&lt;100),1,0)</f>
        <v>1</v>
      </c>
      <c r="N497">
        <f>IF(AND(Tabelle1[[#This Row],[RRP (EUR)]]&gt;100,Tabelle1[[#This Row],[RRP (EUR)]]&lt;200),1,0)</f>
        <v>0</v>
      </c>
      <c r="O497">
        <f>IF(AND(Tabelle1[[#This Row],[RRP (EUR)]]&gt;200,Tabelle1[[#This Row],[RRP (EUR)]]&lt;300),1,0)</f>
        <v>0</v>
      </c>
      <c r="P497">
        <f>IF(Tabelle1[[#This Row],[RRP (EUR)]]&gt;300,1,0)</f>
        <v>0</v>
      </c>
      <c r="Q497" s="1">
        <f>LEN(Tabelle1[[#This Row],[Number]])-2</f>
        <v>5</v>
      </c>
    </row>
    <row r="498" spans="1:17" x14ac:dyDescent="0.45">
      <c r="A498" s="1" t="s">
        <v>1163</v>
      </c>
      <c r="B498" t="s">
        <v>761</v>
      </c>
      <c r="C498" s="1" t="s">
        <v>1155</v>
      </c>
      <c r="D498">
        <v>2023</v>
      </c>
      <c r="E498" t="s">
        <v>1164</v>
      </c>
      <c r="F498">
        <v>6</v>
      </c>
      <c r="G498">
        <v>693</v>
      </c>
      <c r="H498" s="1">
        <v>129.99</v>
      </c>
      <c r="J498">
        <v>0</v>
      </c>
      <c r="K498">
        <v>0</v>
      </c>
      <c r="L498">
        <f>IF(Tabelle1[[#This Row],[RRP (EUR)]]&lt;50,1,0)</f>
        <v>0</v>
      </c>
      <c r="M498">
        <f>IF(AND(Tabelle1[[#This Row],[RRP (EUR)]]&gt;50,Tabelle1[[#This Row],[RRP (EUR)]]&lt;100),1,0)</f>
        <v>0</v>
      </c>
      <c r="N498">
        <f>IF(AND(Tabelle1[[#This Row],[RRP (EUR)]]&gt;100,Tabelle1[[#This Row],[RRP (EUR)]]&lt;200),1,0)</f>
        <v>1</v>
      </c>
      <c r="O498">
        <f>IF(AND(Tabelle1[[#This Row],[RRP (EUR)]]&gt;200,Tabelle1[[#This Row],[RRP (EUR)]]&lt;300),1,0)</f>
        <v>0</v>
      </c>
      <c r="P498">
        <f>IF(Tabelle1[[#This Row],[RRP (EUR)]]&gt;300,1,0)</f>
        <v>0</v>
      </c>
      <c r="Q498" s="1">
        <f>LEN(Tabelle1[[#This Row],[Number]])-2</f>
        <v>5</v>
      </c>
    </row>
    <row r="499" spans="1:17" x14ac:dyDescent="0.45">
      <c r="A499" s="1" t="s">
        <v>1165</v>
      </c>
      <c r="B499" t="s">
        <v>394</v>
      </c>
      <c r="C499" s="1" t="s">
        <v>1166</v>
      </c>
      <c r="D499">
        <v>2023</v>
      </c>
      <c r="E499" t="s">
        <v>1167</v>
      </c>
      <c r="F499">
        <v>2</v>
      </c>
      <c r="G499">
        <v>292</v>
      </c>
      <c r="H499" s="1">
        <v>29.99</v>
      </c>
      <c r="J499">
        <v>0</v>
      </c>
      <c r="K499">
        <v>0</v>
      </c>
      <c r="L499">
        <f>IF(Tabelle1[[#This Row],[RRP (EUR)]]&lt;50,1,0)</f>
        <v>1</v>
      </c>
      <c r="M499">
        <f>IF(AND(Tabelle1[[#This Row],[RRP (EUR)]]&gt;50,Tabelle1[[#This Row],[RRP (EUR)]]&lt;100),1,0)</f>
        <v>0</v>
      </c>
      <c r="N499">
        <f>IF(AND(Tabelle1[[#This Row],[RRP (EUR)]]&gt;100,Tabelle1[[#This Row],[RRP (EUR)]]&lt;200),1,0)</f>
        <v>0</v>
      </c>
      <c r="O499">
        <f>IF(AND(Tabelle1[[#This Row],[RRP (EUR)]]&gt;200,Tabelle1[[#This Row],[RRP (EUR)]]&lt;300),1,0)</f>
        <v>0</v>
      </c>
      <c r="P499">
        <f>IF(Tabelle1[[#This Row],[RRP (EUR)]]&gt;300,1,0)</f>
        <v>0</v>
      </c>
      <c r="Q499" s="1">
        <f>LEN(Tabelle1[[#This Row],[Number]])-2</f>
        <v>5</v>
      </c>
    </row>
    <row r="500" spans="1:17" x14ac:dyDescent="0.45">
      <c r="A500" s="1" t="s">
        <v>1168</v>
      </c>
      <c r="B500" t="s">
        <v>394</v>
      </c>
      <c r="C500" s="1" t="s">
        <v>1166</v>
      </c>
      <c r="D500">
        <v>2023</v>
      </c>
      <c r="E500" t="s">
        <v>1169</v>
      </c>
      <c r="F500">
        <v>3</v>
      </c>
      <c r="G500">
        <v>376</v>
      </c>
      <c r="H500" s="1">
        <v>42.99</v>
      </c>
      <c r="J500">
        <v>0</v>
      </c>
      <c r="K500">
        <v>0</v>
      </c>
      <c r="L500">
        <f>IF(Tabelle1[[#This Row],[RRP (EUR)]]&lt;50,1,0)</f>
        <v>1</v>
      </c>
      <c r="M500">
        <f>IF(AND(Tabelle1[[#This Row],[RRP (EUR)]]&gt;50,Tabelle1[[#This Row],[RRP (EUR)]]&lt;100),1,0)</f>
        <v>0</v>
      </c>
      <c r="N500">
        <f>IF(AND(Tabelle1[[#This Row],[RRP (EUR)]]&gt;100,Tabelle1[[#This Row],[RRP (EUR)]]&lt;200),1,0)</f>
        <v>0</v>
      </c>
      <c r="O500">
        <f>IF(AND(Tabelle1[[#This Row],[RRP (EUR)]]&gt;200,Tabelle1[[#This Row],[RRP (EUR)]]&lt;300),1,0)</f>
        <v>0</v>
      </c>
      <c r="P500">
        <f>IF(Tabelle1[[#This Row],[RRP (EUR)]]&gt;300,1,0)</f>
        <v>0</v>
      </c>
      <c r="Q500" s="1">
        <f>LEN(Tabelle1[[#This Row],[Number]])-2</f>
        <v>5</v>
      </c>
    </row>
    <row r="501" spans="1:17" x14ac:dyDescent="0.45">
      <c r="A501" s="1" t="s">
        <v>1170</v>
      </c>
      <c r="B501" t="s">
        <v>394</v>
      </c>
      <c r="C501" s="1" t="s">
        <v>1166</v>
      </c>
      <c r="D501">
        <v>2023</v>
      </c>
      <c r="E501" t="s">
        <v>1171</v>
      </c>
      <c r="F501">
        <v>3</v>
      </c>
      <c r="G501">
        <v>388</v>
      </c>
      <c r="H501" s="1">
        <v>52.99</v>
      </c>
      <c r="J501">
        <v>0</v>
      </c>
      <c r="K501">
        <v>0</v>
      </c>
      <c r="L501">
        <f>IF(Tabelle1[[#This Row],[RRP (EUR)]]&lt;50,1,0)</f>
        <v>0</v>
      </c>
      <c r="M501">
        <f>IF(AND(Tabelle1[[#This Row],[RRP (EUR)]]&gt;50,Tabelle1[[#This Row],[RRP (EUR)]]&lt;100),1,0)</f>
        <v>1</v>
      </c>
      <c r="N501">
        <f>IF(AND(Tabelle1[[#This Row],[RRP (EUR)]]&gt;100,Tabelle1[[#This Row],[RRP (EUR)]]&lt;200),1,0)</f>
        <v>0</v>
      </c>
      <c r="O501">
        <f>IF(AND(Tabelle1[[#This Row],[RRP (EUR)]]&gt;200,Tabelle1[[#This Row],[RRP (EUR)]]&lt;300),1,0)</f>
        <v>0</v>
      </c>
      <c r="P501">
        <f>IF(Tabelle1[[#This Row],[RRP (EUR)]]&gt;300,1,0)</f>
        <v>0</v>
      </c>
      <c r="Q501" s="1">
        <f>LEN(Tabelle1[[#This Row],[Number]])-2</f>
        <v>5</v>
      </c>
    </row>
    <row r="502" spans="1:17" x14ac:dyDescent="0.45">
      <c r="A502" s="1" t="s">
        <v>1172</v>
      </c>
      <c r="B502" t="s">
        <v>394</v>
      </c>
      <c r="C502" s="1" t="s">
        <v>1173</v>
      </c>
      <c r="D502">
        <v>2023</v>
      </c>
      <c r="E502" t="s">
        <v>1174</v>
      </c>
      <c r="F502">
        <v>3</v>
      </c>
      <c r="G502">
        <v>615</v>
      </c>
      <c r="H502" s="1">
        <v>64.989999999999995</v>
      </c>
      <c r="J502">
        <v>0</v>
      </c>
      <c r="K502">
        <v>0</v>
      </c>
      <c r="L502">
        <f>IF(Tabelle1[[#This Row],[RRP (EUR)]]&lt;50,1,0)</f>
        <v>0</v>
      </c>
      <c r="M502">
        <f>IF(AND(Tabelle1[[#This Row],[RRP (EUR)]]&gt;50,Tabelle1[[#This Row],[RRP (EUR)]]&lt;100),1,0)</f>
        <v>1</v>
      </c>
      <c r="N502">
        <f>IF(AND(Tabelle1[[#This Row],[RRP (EUR)]]&gt;100,Tabelle1[[#This Row],[RRP (EUR)]]&lt;200),1,0)</f>
        <v>0</v>
      </c>
      <c r="O502">
        <f>IF(AND(Tabelle1[[#This Row],[RRP (EUR)]]&gt;200,Tabelle1[[#This Row],[RRP (EUR)]]&lt;300),1,0)</f>
        <v>0</v>
      </c>
      <c r="P502">
        <f>IF(Tabelle1[[#This Row],[RRP (EUR)]]&gt;300,1,0)</f>
        <v>0</v>
      </c>
      <c r="Q502" s="1">
        <f>LEN(Tabelle1[[#This Row],[Number]])-2</f>
        <v>5</v>
      </c>
    </row>
    <row r="503" spans="1:17" x14ac:dyDescent="0.45">
      <c r="A503" s="1" t="s">
        <v>1175</v>
      </c>
      <c r="B503" t="s">
        <v>394</v>
      </c>
      <c r="C503" s="1" t="s">
        <v>1166</v>
      </c>
      <c r="D503">
        <v>2023</v>
      </c>
      <c r="E503" t="s">
        <v>1176</v>
      </c>
      <c r="F503">
        <v>5</v>
      </c>
      <c r="G503">
        <v>802</v>
      </c>
      <c r="H503" s="1">
        <v>104.99</v>
      </c>
      <c r="J503">
        <v>0</v>
      </c>
      <c r="K503">
        <v>0</v>
      </c>
      <c r="L503">
        <f>IF(Tabelle1[[#This Row],[RRP (EUR)]]&lt;50,1,0)</f>
        <v>0</v>
      </c>
      <c r="M503">
        <f>IF(AND(Tabelle1[[#This Row],[RRP (EUR)]]&gt;50,Tabelle1[[#This Row],[RRP (EUR)]]&lt;100),1,0)</f>
        <v>0</v>
      </c>
      <c r="N503">
        <f>IF(AND(Tabelle1[[#This Row],[RRP (EUR)]]&gt;100,Tabelle1[[#This Row],[RRP (EUR)]]&lt;200),1,0)</f>
        <v>1</v>
      </c>
      <c r="O503">
        <f>IF(AND(Tabelle1[[#This Row],[RRP (EUR)]]&gt;200,Tabelle1[[#This Row],[RRP (EUR)]]&lt;300),1,0)</f>
        <v>0</v>
      </c>
      <c r="P503">
        <f>IF(Tabelle1[[#This Row],[RRP (EUR)]]&gt;300,1,0)</f>
        <v>0</v>
      </c>
      <c r="Q503" s="1">
        <f>LEN(Tabelle1[[#This Row],[Number]])-2</f>
        <v>5</v>
      </c>
    </row>
    <row r="504" spans="1:17" x14ac:dyDescent="0.45">
      <c r="A504" s="1" t="s">
        <v>1177</v>
      </c>
      <c r="B504" t="s">
        <v>1178</v>
      </c>
      <c r="C504" s="1" t="s">
        <v>1179</v>
      </c>
      <c r="D504">
        <v>2023</v>
      </c>
      <c r="E504" t="s">
        <v>1180</v>
      </c>
      <c r="F504">
        <v>3</v>
      </c>
      <c r="G504">
        <v>387</v>
      </c>
      <c r="H504" s="1">
        <v>34.99</v>
      </c>
      <c r="J504">
        <v>0</v>
      </c>
      <c r="K504">
        <v>0</v>
      </c>
      <c r="L504">
        <f>IF(Tabelle1[[#This Row],[RRP (EUR)]]&lt;50,1,0)</f>
        <v>1</v>
      </c>
      <c r="M504">
        <f>IF(AND(Tabelle1[[#This Row],[RRP (EUR)]]&gt;50,Tabelle1[[#This Row],[RRP (EUR)]]&lt;100),1,0)</f>
        <v>0</v>
      </c>
      <c r="N504">
        <f>IF(AND(Tabelle1[[#This Row],[RRP (EUR)]]&gt;100,Tabelle1[[#This Row],[RRP (EUR)]]&lt;200),1,0)</f>
        <v>0</v>
      </c>
      <c r="O504">
        <f>IF(AND(Tabelle1[[#This Row],[RRP (EUR)]]&gt;200,Tabelle1[[#This Row],[RRP (EUR)]]&lt;300),1,0)</f>
        <v>0</v>
      </c>
      <c r="P504">
        <f>IF(Tabelle1[[#This Row],[RRP (EUR)]]&gt;300,1,0)</f>
        <v>0</v>
      </c>
      <c r="Q504" s="1">
        <f>LEN(Tabelle1[[#This Row],[Number]])-2</f>
        <v>5</v>
      </c>
    </row>
    <row r="505" spans="1:17" x14ac:dyDescent="0.45">
      <c r="A505" s="1" t="s">
        <v>1181</v>
      </c>
      <c r="B505" t="s">
        <v>1178</v>
      </c>
      <c r="C505" s="1" t="s">
        <v>1182</v>
      </c>
      <c r="D505">
        <v>2023</v>
      </c>
      <c r="E505" t="s">
        <v>1183</v>
      </c>
      <c r="F505">
        <v>4</v>
      </c>
      <c r="G505">
        <v>600</v>
      </c>
      <c r="H505" s="1">
        <v>39.99</v>
      </c>
      <c r="J505">
        <v>0</v>
      </c>
      <c r="K505">
        <v>0</v>
      </c>
      <c r="L505">
        <f>IF(Tabelle1[[#This Row],[RRP (EUR)]]&lt;50,1,0)</f>
        <v>1</v>
      </c>
      <c r="M505">
        <f>IF(AND(Tabelle1[[#This Row],[RRP (EUR)]]&gt;50,Tabelle1[[#This Row],[RRP (EUR)]]&lt;100),1,0)</f>
        <v>0</v>
      </c>
      <c r="N505">
        <f>IF(AND(Tabelle1[[#This Row],[RRP (EUR)]]&gt;100,Tabelle1[[#This Row],[RRP (EUR)]]&lt;200),1,0)</f>
        <v>0</v>
      </c>
      <c r="O505">
        <f>IF(AND(Tabelle1[[#This Row],[RRP (EUR)]]&gt;200,Tabelle1[[#This Row],[RRP (EUR)]]&lt;300),1,0)</f>
        <v>0</v>
      </c>
      <c r="P505">
        <f>IF(Tabelle1[[#This Row],[RRP (EUR)]]&gt;300,1,0)</f>
        <v>0</v>
      </c>
      <c r="Q505" s="1">
        <f>LEN(Tabelle1[[#This Row],[Number]])-2</f>
        <v>5</v>
      </c>
    </row>
    <row r="506" spans="1:17" x14ac:dyDescent="0.45">
      <c r="A506" s="1" t="s">
        <v>1184</v>
      </c>
      <c r="B506" t="s">
        <v>1178</v>
      </c>
      <c r="C506" s="1" t="s">
        <v>1185</v>
      </c>
      <c r="D506">
        <v>2023</v>
      </c>
      <c r="E506" t="s">
        <v>1186</v>
      </c>
      <c r="G506">
        <v>801</v>
      </c>
      <c r="J506">
        <v>0</v>
      </c>
      <c r="K506">
        <v>0</v>
      </c>
      <c r="L506">
        <f>IF(Tabelle1[[#This Row],[RRP (EUR)]]&lt;50,1,0)</f>
        <v>1</v>
      </c>
      <c r="M506">
        <f>IF(AND(Tabelle1[[#This Row],[RRP (EUR)]]&gt;50,Tabelle1[[#This Row],[RRP (EUR)]]&lt;100),1,0)</f>
        <v>0</v>
      </c>
      <c r="N506">
        <f>IF(AND(Tabelle1[[#This Row],[RRP (EUR)]]&gt;100,Tabelle1[[#This Row],[RRP (EUR)]]&lt;200),1,0)</f>
        <v>0</v>
      </c>
      <c r="O506">
        <f>IF(AND(Tabelle1[[#This Row],[RRP (EUR)]]&gt;200,Tabelle1[[#This Row],[RRP (EUR)]]&lt;300),1,0)</f>
        <v>0</v>
      </c>
      <c r="P506">
        <f>IF(Tabelle1[[#This Row],[RRP (EUR)]]&gt;300,1,0)</f>
        <v>0</v>
      </c>
      <c r="Q506" s="1">
        <f>LEN(Tabelle1[[#This Row],[Number]])-2</f>
        <v>5</v>
      </c>
    </row>
    <row r="507" spans="1:17" x14ac:dyDescent="0.45">
      <c r="A507" s="1" t="s">
        <v>1187</v>
      </c>
      <c r="B507" t="s">
        <v>1178</v>
      </c>
      <c r="C507" s="1" t="s">
        <v>1182</v>
      </c>
      <c r="D507">
        <v>2023</v>
      </c>
      <c r="E507" t="s">
        <v>1188</v>
      </c>
      <c r="F507">
        <v>5</v>
      </c>
      <c r="G507">
        <v>1545</v>
      </c>
      <c r="H507" s="1">
        <v>149.99</v>
      </c>
      <c r="I507" t="s">
        <v>144</v>
      </c>
      <c r="J507">
        <v>0</v>
      </c>
      <c r="K507">
        <v>0</v>
      </c>
      <c r="L507">
        <f>IF(Tabelle1[[#This Row],[RRP (EUR)]]&lt;50,1,0)</f>
        <v>0</v>
      </c>
      <c r="M507">
        <f>IF(AND(Tabelle1[[#This Row],[RRP (EUR)]]&gt;50,Tabelle1[[#This Row],[RRP (EUR)]]&lt;100),1,0)</f>
        <v>0</v>
      </c>
      <c r="N507">
        <f>IF(AND(Tabelle1[[#This Row],[RRP (EUR)]]&gt;100,Tabelle1[[#This Row],[RRP (EUR)]]&lt;200),1,0)</f>
        <v>1</v>
      </c>
      <c r="O507">
        <f>IF(AND(Tabelle1[[#This Row],[RRP (EUR)]]&gt;200,Tabelle1[[#This Row],[RRP (EUR)]]&lt;300),1,0)</f>
        <v>0</v>
      </c>
      <c r="P507">
        <f>IF(Tabelle1[[#This Row],[RRP (EUR)]]&gt;300,1,0)</f>
        <v>0</v>
      </c>
      <c r="Q507" s="1">
        <f>LEN(Tabelle1[[#This Row],[Number]])-2</f>
        <v>5</v>
      </c>
    </row>
    <row r="508" spans="1:17" x14ac:dyDescent="0.45">
      <c r="A508" s="1" t="s">
        <v>1189</v>
      </c>
      <c r="B508" t="s">
        <v>261</v>
      </c>
      <c r="C508" s="1" t="s">
        <v>262</v>
      </c>
      <c r="D508">
        <v>2023</v>
      </c>
      <c r="E508" t="s">
        <v>1190</v>
      </c>
      <c r="F508">
        <v>2</v>
      </c>
      <c r="G508">
        <v>277</v>
      </c>
      <c r="H508" s="1">
        <v>19.989999999999998</v>
      </c>
      <c r="J508">
        <v>0</v>
      </c>
      <c r="K508">
        <v>0</v>
      </c>
      <c r="L508">
        <f>IF(Tabelle1[[#This Row],[RRP (EUR)]]&lt;50,1,0)</f>
        <v>1</v>
      </c>
      <c r="M508">
        <f>IF(AND(Tabelle1[[#This Row],[RRP (EUR)]]&gt;50,Tabelle1[[#This Row],[RRP (EUR)]]&lt;100),1,0)</f>
        <v>0</v>
      </c>
      <c r="N508">
        <f>IF(AND(Tabelle1[[#This Row],[RRP (EUR)]]&gt;100,Tabelle1[[#This Row],[RRP (EUR)]]&lt;200),1,0)</f>
        <v>0</v>
      </c>
      <c r="O508">
        <f>IF(AND(Tabelle1[[#This Row],[RRP (EUR)]]&gt;200,Tabelle1[[#This Row],[RRP (EUR)]]&lt;300),1,0)</f>
        <v>0</v>
      </c>
      <c r="P508">
        <f>IF(Tabelle1[[#This Row],[RRP (EUR)]]&gt;300,1,0)</f>
        <v>0</v>
      </c>
      <c r="Q508" s="1">
        <f>LEN(Tabelle1[[#This Row],[Number]])-2</f>
        <v>5</v>
      </c>
    </row>
    <row r="509" spans="1:17" x14ac:dyDescent="0.45">
      <c r="A509" s="1" t="s">
        <v>1191</v>
      </c>
      <c r="B509" t="s">
        <v>261</v>
      </c>
      <c r="C509" s="1" t="s">
        <v>262</v>
      </c>
      <c r="D509">
        <v>2023</v>
      </c>
      <c r="E509" t="s">
        <v>1192</v>
      </c>
      <c r="F509">
        <v>3</v>
      </c>
      <c r="G509">
        <v>246</v>
      </c>
      <c r="H509" s="1">
        <v>19.989999999999998</v>
      </c>
      <c r="J509">
        <v>0</v>
      </c>
      <c r="K509">
        <v>0</v>
      </c>
      <c r="L509">
        <f>IF(Tabelle1[[#This Row],[RRP (EUR)]]&lt;50,1,0)</f>
        <v>1</v>
      </c>
      <c r="M509">
        <f>IF(AND(Tabelle1[[#This Row],[RRP (EUR)]]&gt;50,Tabelle1[[#This Row],[RRP (EUR)]]&lt;100),1,0)</f>
        <v>0</v>
      </c>
      <c r="N509">
        <f>IF(AND(Tabelle1[[#This Row],[RRP (EUR)]]&gt;100,Tabelle1[[#This Row],[RRP (EUR)]]&lt;200),1,0)</f>
        <v>0</v>
      </c>
      <c r="O509">
        <f>IF(AND(Tabelle1[[#This Row],[RRP (EUR)]]&gt;200,Tabelle1[[#This Row],[RRP (EUR)]]&lt;300),1,0)</f>
        <v>0</v>
      </c>
      <c r="P509">
        <f>IF(Tabelle1[[#This Row],[RRP (EUR)]]&gt;300,1,0)</f>
        <v>0</v>
      </c>
      <c r="Q509" s="1">
        <f>LEN(Tabelle1[[#This Row],[Number]])-2</f>
        <v>5</v>
      </c>
    </row>
    <row r="510" spans="1:17" x14ac:dyDescent="0.45">
      <c r="A510" s="1" t="s">
        <v>1193</v>
      </c>
      <c r="B510" t="s">
        <v>261</v>
      </c>
      <c r="C510" s="1" t="s">
        <v>262</v>
      </c>
      <c r="D510">
        <v>2023</v>
      </c>
      <c r="E510" t="s">
        <v>1194</v>
      </c>
      <c r="F510">
        <v>5</v>
      </c>
      <c r="G510">
        <v>844</v>
      </c>
      <c r="H510" s="1">
        <v>69.989999999999995</v>
      </c>
      <c r="J510">
        <v>0</v>
      </c>
      <c r="K510">
        <v>0</v>
      </c>
      <c r="L510">
        <f>IF(Tabelle1[[#This Row],[RRP (EUR)]]&lt;50,1,0)</f>
        <v>0</v>
      </c>
      <c r="M510">
        <f>IF(AND(Tabelle1[[#This Row],[RRP (EUR)]]&gt;50,Tabelle1[[#This Row],[RRP (EUR)]]&lt;100),1,0)</f>
        <v>1</v>
      </c>
      <c r="N510">
        <f>IF(AND(Tabelle1[[#This Row],[RRP (EUR)]]&gt;100,Tabelle1[[#This Row],[RRP (EUR)]]&lt;200),1,0)</f>
        <v>0</v>
      </c>
      <c r="O510">
        <f>IF(AND(Tabelle1[[#This Row],[RRP (EUR)]]&gt;200,Tabelle1[[#This Row],[RRP (EUR)]]&lt;300),1,0)</f>
        <v>0</v>
      </c>
      <c r="P510">
        <f>IF(Tabelle1[[#This Row],[RRP (EUR)]]&gt;300,1,0)</f>
        <v>0</v>
      </c>
      <c r="Q510" s="1">
        <f>LEN(Tabelle1[[#This Row],[Number]])-2</f>
        <v>5</v>
      </c>
    </row>
    <row r="511" spans="1:17" x14ac:dyDescent="0.45">
      <c r="A511" s="1" t="s">
        <v>1195</v>
      </c>
      <c r="B511" t="s">
        <v>261</v>
      </c>
      <c r="C511" s="1" t="s">
        <v>262</v>
      </c>
      <c r="D511">
        <v>2023</v>
      </c>
      <c r="E511" t="s">
        <v>1196</v>
      </c>
      <c r="F511">
        <v>6</v>
      </c>
      <c r="G511">
        <v>1582</v>
      </c>
      <c r="H511" s="1">
        <v>99.99</v>
      </c>
      <c r="J511">
        <v>0</v>
      </c>
      <c r="K511">
        <v>0</v>
      </c>
      <c r="L511">
        <f>IF(Tabelle1[[#This Row],[RRP (EUR)]]&lt;50,1,0)</f>
        <v>0</v>
      </c>
      <c r="M511">
        <f>IF(AND(Tabelle1[[#This Row],[RRP (EUR)]]&gt;50,Tabelle1[[#This Row],[RRP (EUR)]]&lt;100),1,0)</f>
        <v>1</v>
      </c>
      <c r="N511">
        <f>IF(AND(Tabelle1[[#This Row],[RRP (EUR)]]&gt;100,Tabelle1[[#This Row],[RRP (EUR)]]&lt;200),1,0)</f>
        <v>0</v>
      </c>
      <c r="O511">
        <f>IF(AND(Tabelle1[[#This Row],[RRP (EUR)]]&gt;200,Tabelle1[[#This Row],[RRP (EUR)]]&lt;300),1,0)</f>
        <v>0</v>
      </c>
      <c r="P511">
        <f>IF(Tabelle1[[#This Row],[RRP (EUR)]]&gt;300,1,0)</f>
        <v>0</v>
      </c>
      <c r="Q511" s="1">
        <f>LEN(Tabelle1[[#This Row],[Number]])-2</f>
        <v>5</v>
      </c>
    </row>
    <row r="512" spans="1:17" x14ac:dyDescent="0.45">
      <c r="A512" s="1" t="s">
        <v>1197</v>
      </c>
      <c r="B512" t="s">
        <v>261</v>
      </c>
      <c r="C512" s="1" t="s">
        <v>262</v>
      </c>
      <c r="D512">
        <v>2023</v>
      </c>
      <c r="E512" t="s">
        <v>1198</v>
      </c>
      <c r="F512">
        <v>6</v>
      </c>
      <c r="G512">
        <v>1705</v>
      </c>
      <c r="H512" s="1">
        <v>139.99</v>
      </c>
      <c r="J512">
        <v>0</v>
      </c>
      <c r="K512">
        <v>0</v>
      </c>
      <c r="L512">
        <f>IF(Tabelle1[[#This Row],[RRP (EUR)]]&lt;50,1,0)</f>
        <v>0</v>
      </c>
      <c r="M512">
        <f>IF(AND(Tabelle1[[#This Row],[RRP (EUR)]]&gt;50,Tabelle1[[#This Row],[RRP (EUR)]]&lt;100),1,0)</f>
        <v>0</v>
      </c>
      <c r="N512">
        <f>IF(AND(Tabelle1[[#This Row],[RRP (EUR)]]&gt;100,Tabelle1[[#This Row],[RRP (EUR)]]&lt;200),1,0)</f>
        <v>1</v>
      </c>
      <c r="O512">
        <f>IF(AND(Tabelle1[[#This Row],[RRP (EUR)]]&gt;200,Tabelle1[[#This Row],[RRP (EUR)]]&lt;300),1,0)</f>
        <v>0</v>
      </c>
      <c r="P512">
        <f>IF(Tabelle1[[#This Row],[RRP (EUR)]]&gt;300,1,0)</f>
        <v>0</v>
      </c>
      <c r="Q512" s="1">
        <f>LEN(Tabelle1[[#This Row],[Number]])-2</f>
        <v>5</v>
      </c>
    </row>
    <row r="513" spans="1:17" x14ac:dyDescent="0.45">
      <c r="A513" s="1" t="s">
        <v>1199</v>
      </c>
      <c r="B513" t="s">
        <v>261</v>
      </c>
      <c r="C513" s="1" t="s">
        <v>262</v>
      </c>
      <c r="D513">
        <v>2023</v>
      </c>
      <c r="E513" t="s">
        <v>1200</v>
      </c>
      <c r="F513">
        <v>4</v>
      </c>
      <c r="G513">
        <v>540</v>
      </c>
      <c r="H513" s="1">
        <v>47.99</v>
      </c>
      <c r="J513">
        <v>0</v>
      </c>
      <c r="K513">
        <v>0</v>
      </c>
      <c r="L513">
        <f>IF(Tabelle1[[#This Row],[RRP (EUR)]]&lt;50,1,0)</f>
        <v>1</v>
      </c>
      <c r="M513">
        <f>IF(AND(Tabelle1[[#This Row],[RRP (EUR)]]&gt;50,Tabelle1[[#This Row],[RRP (EUR)]]&lt;100),1,0)</f>
        <v>0</v>
      </c>
      <c r="N513">
        <f>IF(AND(Tabelle1[[#This Row],[RRP (EUR)]]&gt;100,Tabelle1[[#This Row],[RRP (EUR)]]&lt;200),1,0)</f>
        <v>0</v>
      </c>
      <c r="O513">
        <f>IF(AND(Tabelle1[[#This Row],[RRP (EUR)]]&gt;200,Tabelle1[[#This Row],[RRP (EUR)]]&lt;300),1,0)</f>
        <v>0</v>
      </c>
      <c r="P513">
        <f>IF(Tabelle1[[#This Row],[RRP (EUR)]]&gt;300,1,0)</f>
        <v>0</v>
      </c>
      <c r="Q513" s="1">
        <f>LEN(Tabelle1[[#This Row],[Number]])-2</f>
        <v>5</v>
      </c>
    </row>
    <row r="514" spans="1:17" x14ac:dyDescent="0.45">
      <c r="A514" s="1" t="s">
        <v>1201</v>
      </c>
      <c r="B514" t="s">
        <v>261</v>
      </c>
      <c r="C514" s="1" t="s">
        <v>262</v>
      </c>
      <c r="D514">
        <v>2023</v>
      </c>
      <c r="E514" t="s">
        <v>1202</v>
      </c>
      <c r="F514">
        <v>4</v>
      </c>
      <c r="G514">
        <v>605</v>
      </c>
      <c r="H514" s="1">
        <v>52.99</v>
      </c>
      <c r="J514">
        <v>0</v>
      </c>
      <c r="K514">
        <v>0</v>
      </c>
      <c r="L514">
        <f>IF(Tabelle1[[#This Row],[RRP (EUR)]]&lt;50,1,0)</f>
        <v>0</v>
      </c>
      <c r="M514">
        <f>IF(AND(Tabelle1[[#This Row],[RRP (EUR)]]&gt;50,Tabelle1[[#This Row],[RRP (EUR)]]&lt;100),1,0)</f>
        <v>1</v>
      </c>
      <c r="N514">
        <f>IF(AND(Tabelle1[[#This Row],[RRP (EUR)]]&gt;100,Tabelle1[[#This Row],[RRP (EUR)]]&lt;200),1,0)</f>
        <v>0</v>
      </c>
      <c r="O514">
        <f>IF(AND(Tabelle1[[#This Row],[RRP (EUR)]]&gt;200,Tabelle1[[#This Row],[RRP (EUR)]]&lt;300),1,0)</f>
        <v>0</v>
      </c>
      <c r="P514">
        <f>IF(Tabelle1[[#This Row],[RRP (EUR)]]&gt;300,1,0)</f>
        <v>0</v>
      </c>
      <c r="Q514" s="1">
        <f>LEN(Tabelle1[[#This Row],[Number]])-2</f>
        <v>5</v>
      </c>
    </row>
    <row r="515" spans="1:17" x14ac:dyDescent="0.45">
      <c r="A515" s="1" t="s">
        <v>1203</v>
      </c>
      <c r="B515" t="s">
        <v>261</v>
      </c>
      <c r="C515" s="1" t="s">
        <v>262</v>
      </c>
      <c r="D515">
        <v>2023</v>
      </c>
      <c r="E515" t="s">
        <v>1204</v>
      </c>
      <c r="F515">
        <v>5</v>
      </c>
      <c r="G515">
        <v>789</v>
      </c>
      <c r="H515" s="1">
        <v>74.989999999999995</v>
      </c>
      <c r="J515">
        <v>0</v>
      </c>
      <c r="K515">
        <v>0</v>
      </c>
      <c r="L515">
        <f>IF(Tabelle1[[#This Row],[RRP (EUR)]]&lt;50,1,0)</f>
        <v>0</v>
      </c>
      <c r="M515">
        <f>IF(AND(Tabelle1[[#This Row],[RRP (EUR)]]&gt;50,Tabelle1[[#This Row],[RRP (EUR)]]&lt;100),1,0)</f>
        <v>1</v>
      </c>
      <c r="N515">
        <f>IF(AND(Tabelle1[[#This Row],[RRP (EUR)]]&gt;100,Tabelle1[[#This Row],[RRP (EUR)]]&lt;200),1,0)</f>
        <v>0</v>
      </c>
      <c r="O515">
        <f>IF(AND(Tabelle1[[#This Row],[RRP (EUR)]]&gt;200,Tabelle1[[#This Row],[RRP (EUR)]]&lt;300),1,0)</f>
        <v>0</v>
      </c>
      <c r="P515">
        <f>IF(Tabelle1[[#This Row],[RRP (EUR)]]&gt;300,1,0)</f>
        <v>0</v>
      </c>
      <c r="Q515" s="1">
        <f>LEN(Tabelle1[[#This Row],[Number]])-2</f>
        <v>5</v>
      </c>
    </row>
    <row r="516" spans="1:17" x14ac:dyDescent="0.45">
      <c r="A516" s="1" t="s">
        <v>1205</v>
      </c>
      <c r="B516" t="s">
        <v>261</v>
      </c>
      <c r="C516" s="1" t="s">
        <v>262</v>
      </c>
      <c r="D516">
        <v>2023</v>
      </c>
      <c r="E516" t="s">
        <v>1206</v>
      </c>
      <c r="F516">
        <v>9</v>
      </c>
      <c r="G516">
        <v>2364</v>
      </c>
      <c r="H516" s="1">
        <v>189.99</v>
      </c>
      <c r="J516">
        <v>0</v>
      </c>
      <c r="K516">
        <v>0</v>
      </c>
      <c r="L516">
        <f>IF(Tabelle1[[#This Row],[RRP (EUR)]]&lt;50,1,0)</f>
        <v>0</v>
      </c>
      <c r="M516">
        <f>IF(AND(Tabelle1[[#This Row],[RRP (EUR)]]&gt;50,Tabelle1[[#This Row],[RRP (EUR)]]&lt;100),1,0)</f>
        <v>0</v>
      </c>
      <c r="N516">
        <f>IF(AND(Tabelle1[[#This Row],[RRP (EUR)]]&gt;100,Tabelle1[[#This Row],[RRP (EUR)]]&lt;200),1,0)</f>
        <v>1</v>
      </c>
      <c r="O516">
        <f>IF(AND(Tabelle1[[#This Row],[RRP (EUR)]]&gt;200,Tabelle1[[#This Row],[RRP (EUR)]]&lt;300),1,0)</f>
        <v>0</v>
      </c>
      <c r="P516">
        <f>IF(Tabelle1[[#This Row],[RRP (EUR)]]&gt;300,1,0)</f>
        <v>0</v>
      </c>
      <c r="Q516" s="1">
        <f>LEN(Tabelle1[[#This Row],[Number]])-2</f>
        <v>5</v>
      </c>
    </row>
    <row r="517" spans="1:17" x14ac:dyDescent="0.45">
      <c r="A517" s="1" t="s">
        <v>1207</v>
      </c>
      <c r="B517" t="s">
        <v>220</v>
      </c>
      <c r="C517" s="1" t="s">
        <v>303</v>
      </c>
      <c r="D517">
        <v>2023</v>
      </c>
      <c r="E517" t="s">
        <v>1208</v>
      </c>
      <c r="G517">
        <v>872</v>
      </c>
      <c r="H517" s="1">
        <v>79.989999999999995</v>
      </c>
      <c r="J517">
        <v>0</v>
      </c>
      <c r="K517">
        <v>0</v>
      </c>
      <c r="L517">
        <f>IF(Tabelle1[[#This Row],[RRP (EUR)]]&lt;50,1,0)</f>
        <v>0</v>
      </c>
      <c r="M517">
        <f>IF(AND(Tabelle1[[#This Row],[RRP (EUR)]]&gt;50,Tabelle1[[#This Row],[RRP (EUR)]]&lt;100),1,0)</f>
        <v>1</v>
      </c>
      <c r="N517">
        <f>IF(AND(Tabelle1[[#This Row],[RRP (EUR)]]&gt;100,Tabelle1[[#This Row],[RRP (EUR)]]&lt;200),1,0)</f>
        <v>0</v>
      </c>
      <c r="O517">
        <f>IF(AND(Tabelle1[[#This Row],[RRP (EUR)]]&gt;200,Tabelle1[[#This Row],[RRP (EUR)]]&lt;300),1,0)</f>
        <v>0</v>
      </c>
      <c r="P517">
        <f>IF(Tabelle1[[#This Row],[RRP (EUR)]]&gt;300,1,0)</f>
        <v>0</v>
      </c>
      <c r="Q517" s="1">
        <f>LEN(Tabelle1[[#This Row],[Number]])-2</f>
        <v>5</v>
      </c>
    </row>
    <row r="518" spans="1:17" x14ac:dyDescent="0.45">
      <c r="A518" s="1" t="s">
        <v>1209</v>
      </c>
      <c r="B518" t="s">
        <v>220</v>
      </c>
      <c r="C518" s="1" t="s">
        <v>303</v>
      </c>
      <c r="D518">
        <v>2023</v>
      </c>
      <c r="E518" t="s">
        <v>1210</v>
      </c>
      <c r="F518">
        <v>18</v>
      </c>
      <c r="G518">
        <v>1653</v>
      </c>
      <c r="H518" s="1">
        <v>99.99</v>
      </c>
      <c r="J518">
        <v>0</v>
      </c>
      <c r="K518">
        <v>0</v>
      </c>
      <c r="L518">
        <f>IF(Tabelle1[[#This Row],[RRP (EUR)]]&lt;50,1,0)</f>
        <v>0</v>
      </c>
      <c r="M518">
        <f>IF(AND(Tabelle1[[#This Row],[RRP (EUR)]]&gt;50,Tabelle1[[#This Row],[RRP (EUR)]]&lt;100),1,0)</f>
        <v>1</v>
      </c>
      <c r="N518">
        <f>IF(AND(Tabelle1[[#This Row],[RRP (EUR)]]&gt;100,Tabelle1[[#This Row],[RRP (EUR)]]&lt;200),1,0)</f>
        <v>0</v>
      </c>
      <c r="O518">
        <f>IF(AND(Tabelle1[[#This Row],[RRP (EUR)]]&gt;200,Tabelle1[[#This Row],[RRP (EUR)]]&lt;300),1,0)</f>
        <v>0</v>
      </c>
      <c r="P518">
        <f>IF(Tabelle1[[#This Row],[RRP (EUR)]]&gt;300,1,0)</f>
        <v>0</v>
      </c>
      <c r="Q518" s="1">
        <f>LEN(Tabelle1[[#This Row],[Number]])-2</f>
        <v>5</v>
      </c>
    </row>
    <row r="519" spans="1:17" x14ac:dyDescent="0.45">
      <c r="A519" s="1" t="s">
        <v>1211</v>
      </c>
      <c r="B519" t="s">
        <v>1212</v>
      </c>
      <c r="D519">
        <v>2023</v>
      </c>
      <c r="E519" t="s">
        <v>1213</v>
      </c>
      <c r="J519">
        <v>0</v>
      </c>
      <c r="K519">
        <v>0</v>
      </c>
      <c r="L519">
        <f>IF(Tabelle1[[#This Row],[RRP (EUR)]]&lt;50,1,0)</f>
        <v>1</v>
      </c>
      <c r="M519">
        <f>IF(AND(Tabelle1[[#This Row],[RRP (EUR)]]&gt;50,Tabelle1[[#This Row],[RRP (EUR)]]&lt;100),1,0)</f>
        <v>0</v>
      </c>
      <c r="N519">
        <f>IF(AND(Tabelle1[[#This Row],[RRP (EUR)]]&gt;100,Tabelle1[[#This Row],[RRP (EUR)]]&lt;200),1,0)</f>
        <v>0</v>
      </c>
      <c r="O519">
        <f>IF(AND(Tabelle1[[#This Row],[RRP (EUR)]]&gt;200,Tabelle1[[#This Row],[RRP (EUR)]]&lt;300),1,0)</f>
        <v>0</v>
      </c>
      <c r="P519">
        <f>IF(Tabelle1[[#This Row],[RRP (EUR)]]&gt;300,1,0)</f>
        <v>0</v>
      </c>
      <c r="Q519" s="1">
        <f>LEN(Tabelle1[[#This Row],[Number]])-2</f>
        <v>5</v>
      </c>
    </row>
    <row r="520" spans="1:17" x14ac:dyDescent="0.45">
      <c r="A520" s="1" t="s">
        <v>1214</v>
      </c>
      <c r="B520" t="s">
        <v>1215</v>
      </c>
      <c r="C520" s="1" t="s">
        <v>1216</v>
      </c>
      <c r="D520">
        <v>2023</v>
      </c>
      <c r="E520" t="s">
        <v>1217</v>
      </c>
      <c r="F520">
        <v>11</v>
      </c>
      <c r="G520">
        <v>4062</v>
      </c>
      <c r="H520" s="1">
        <v>339.99</v>
      </c>
      <c r="I520" t="s">
        <v>144</v>
      </c>
      <c r="J520">
        <v>0</v>
      </c>
      <c r="K520">
        <v>0</v>
      </c>
      <c r="L520">
        <f>IF(Tabelle1[[#This Row],[RRP (EUR)]]&lt;50,1,0)</f>
        <v>0</v>
      </c>
      <c r="M520">
        <f>IF(AND(Tabelle1[[#This Row],[RRP (EUR)]]&gt;50,Tabelle1[[#This Row],[RRP (EUR)]]&lt;100),1,0)</f>
        <v>0</v>
      </c>
      <c r="N520">
        <f>IF(AND(Tabelle1[[#This Row],[RRP (EUR)]]&gt;100,Tabelle1[[#This Row],[RRP (EUR)]]&lt;200),1,0)</f>
        <v>0</v>
      </c>
      <c r="O520">
        <f>IF(AND(Tabelle1[[#This Row],[RRP (EUR)]]&gt;200,Tabelle1[[#This Row],[RRP (EUR)]]&lt;300),1,0)</f>
        <v>0</v>
      </c>
      <c r="P520">
        <f>IF(Tabelle1[[#This Row],[RRP (EUR)]]&gt;300,1,0)</f>
        <v>1</v>
      </c>
      <c r="Q520" s="1">
        <f>LEN(Tabelle1[[#This Row],[Number]])-2</f>
        <v>6</v>
      </c>
    </row>
    <row r="521" spans="1:17" x14ac:dyDescent="0.45">
      <c r="A521" s="1" t="s">
        <v>1218</v>
      </c>
      <c r="B521" t="s">
        <v>1215</v>
      </c>
      <c r="C521" s="1" t="s">
        <v>1216</v>
      </c>
      <c r="D521">
        <v>2023</v>
      </c>
      <c r="E521" t="s">
        <v>1219</v>
      </c>
      <c r="F521">
        <v>7</v>
      </c>
      <c r="G521">
        <v>2705</v>
      </c>
      <c r="H521" s="1">
        <v>169.99</v>
      </c>
      <c r="I521" t="s">
        <v>144</v>
      </c>
      <c r="J521">
        <v>0</v>
      </c>
      <c r="K521">
        <v>0</v>
      </c>
      <c r="L521">
        <f>IF(Tabelle1[[#This Row],[RRP (EUR)]]&lt;50,1,0)</f>
        <v>0</v>
      </c>
      <c r="M521">
        <f>IF(AND(Tabelle1[[#This Row],[RRP (EUR)]]&gt;50,Tabelle1[[#This Row],[RRP (EUR)]]&lt;100),1,0)</f>
        <v>0</v>
      </c>
      <c r="N521">
        <f>IF(AND(Tabelle1[[#This Row],[RRP (EUR)]]&gt;100,Tabelle1[[#This Row],[RRP (EUR)]]&lt;200),1,0)</f>
        <v>1</v>
      </c>
      <c r="O521">
        <f>IF(AND(Tabelle1[[#This Row],[RRP (EUR)]]&gt;200,Tabelle1[[#This Row],[RRP (EUR)]]&lt;300),1,0)</f>
        <v>0</v>
      </c>
      <c r="P521">
        <f>IF(Tabelle1[[#This Row],[RRP (EUR)]]&gt;300,1,0)</f>
        <v>0</v>
      </c>
      <c r="Q521" s="1">
        <f>LEN(Tabelle1[[#This Row],[Number]])-2</f>
        <v>6</v>
      </c>
    </row>
    <row r="522" spans="1:17" x14ac:dyDescent="0.45">
      <c r="A522" s="1" t="s">
        <v>1220</v>
      </c>
      <c r="B522" t="s">
        <v>1215</v>
      </c>
      <c r="C522" s="1" t="s">
        <v>1216</v>
      </c>
      <c r="D522">
        <v>2023</v>
      </c>
      <c r="E522" t="s">
        <v>1221</v>
      </c>
      <c r="F522">
        <v>6</v>
      </c>
      <c r="G522">
        <v>3371</v>
      </c>
      <c r="H522" s="1">
        <v>269.99</v>
      </c>
      <c r="I522" t="s">
        <v>144</v>
      </c>
      <c r="J522">
        <v>0</v>
      </c>
      <c r="K522">
        <v>0</v>
      </c>
      <c r="L522">
        <f>IF(Tabelle1[[#This Row],[RRP (EUR)]]&lt;50,1,0)</f>
        <v>0</v>
      </c>
      <c r="M522">
        <f>IF(AND(Tabelle1[[#This Row],[RRP (EUR)]]&gt;50,Tabelle1[[#This Row],[RRP (EUR)]]&lt;100),1,0)</f>
        <v>0</v>
      </c>
      <c r="N522">
        <f>IF(AND(Tabelle1[[#This Row],[RRP (EUR)]]&gt;100,Tabelle1[[#This Row],[RRP (EUR)]]&lt;200),1,0)</f>
        <v>0</v>
      </c>
      <c r="O522">
        <f>IF(AND(Tabelle1[[#This Row],[RRP (EUR)]]&gt;200,Tabelle1[[#This Row],[RRP (EUR)]]&lt;300),1,0)</f>
        <v>1</v>
      </c>
      <c r="P522">
        <f>IF(Tabelle1[[#This Row],[RRP (EUR)]]&gt;300,1,0)</f>
        <v>0</v>
      </c>
      <c r="Q522" s="1">
        <f>LEN(Tabelle1[[#This Row],[Number]])-2</f>
        <v>6</v>
      </c>
    </row>
    <row r="523" spans="1:17" x14ac:dyDescent="0.45">
      <c r="A523" s="1" t="s">
        <v>1222</v>
      </c>
      <c r="B523" t="s">
        <v>1215</v>
      </c>
      <c r="C523" s="1" t="s">
        <v>1216</v>
      </c>
      <c r="D523">
        <v>2023</v>
      </c>
      <c r="E523" t="s">
        <v>1223</v>
      </c>
      <c r="F523">
        <v>4</v>
      </c>
      <c r="G523">
        <v>1379</v>
      </c>
      <c r="H523" s="1">
        <v>109.99</v>
      </c>
      <c r="I523" t="s">
        <v>144</v>
      </c>
      <c r="J523">
        <v>0</v>
      </c>
      <c r="K523">
        <v>0</v>
      </c>
      <c r="L523">
        <f>IF(Tabelle1[[#This Row],[RRP (EUR)]]&lt;50,1,0)</f>
        <v>0</v>
      </c>
      <c r="M523">
        <f>IF(AND(Tabelle1[[#This Row],[RRP (EUR)]]&gt;50,Tabelle1[[#This Row],[RRP (EUR)]]&lt;100),1,0)</f>
        <v>0</v>
      </c>
      <c r="N523">
        <f>IF(AND(Tabelle1[[#This Row],[RRP (EUR)]]&gt;100,Tabelle1[[#This Row],[RRP (EUR)]]&lt;200),1,0)</f>
        <v>1</v>
      </c>
      <c r="O523">
        <f>IF(AND(Tabelle1[[#This Row],[RRP (EUR)]]&gt;200,Tabelle1[[#This Row],[RRP (EUR)]]&lt;300),1,0)</f>
        <v>0</v>
      </c>
      <c r="P523">
        <f>IF(Tabelle1[[#This Row],[RRP (EUR)]]&gt;300,1,0)</f>
        <v>0</v>
      </c>
      <c r="Q523" s="1">
        <f>LEN(Tabelle1[[#This Row],[Number]])-2</f>
        <v>6</v>
      </c>
    </row>
    <row r="524" spans="1:17" x14ac:dyDescent="0.45">
      <c r="A524" s="1" t="s">
        <v>1224</v>
      </c>
      <c r="B524" t="s">
        <v>1215</v>
      </c>
      <c r="C524" s="1" t="s">
        <v>1216</v>
      </c>
      <c r="D524">
        <v>2023</v>
      </c>
      <c r="E524" t="s">
        <v>1225</v>
      </c>
      <c r="F524">
        <v>11</v>
      </c>
      <c r="G524">
        <v>3889</v>
      </c>
      <c r="H524" s="1">
        <v>209.99</v>
      </c>
      <c r="I524" t="s">
        <v>144</v>
      </c>
      <c r="J524">
        <v>0</v>
      </c>
      <c r="K524">
        <v>0</v>
      </c>
      <c r="L524">
        <f>IF(Tabelle1[[#This Row],[RRP (EUR)]]&lt;50,1,0)</f>
        <v>0</v>
      </c>
      <c r="M524">
        <f>IF(AND(Tabelle1[[#This Row],[RRP (EUR)]]&gt;50,Tabelle1[[#This Row],[RRP (EUR)]]&lt;100),1,0)</f>
        <v>0</v>
      </c>
      <c r="N524">
        <f>IF(AND(Tabelle1[[#This Row],[RRP (EUR)]]&gt;100,Tabelle1[[#This Row],[RRP (EUR)]]&lt;200),1,0)</f>
        <v>0</v>
      </c>
      <c r="O524">
        <f>IF(AND(Tabelle1[[#This Row],[RRP (EUR)]]&gt;200,Tabelle1[[#This Row],[RRP (EUR)]]&lt;300),1,0)</f>
        <v>1</v>
      </c>
      <c r="P524">
        <f>IF(Tabelle1[[#This Row],[RRP (EUR)]]&gt;300,1,0)</f>
        <v>0</v>
      </c>
      <c r="Q524" s="1">
        <f>LEN(Tabelle1[[#This Row],[Number]])-2</f>
        <v>6</v>
      </c>
    </row>
    <row r="525" spans="1:17" x14ac:dyDescent="0.45">
      <c r="A525" s="1" t="s">
        <v>1226</v>
      </c>
      <c r="B525" t="s">
        <v>220</v>
      </c>
      <c r="C525" s="1" t="s">
        <v>1227</v>
      </c>
      <c r="D525">
        <v>2023</v>
      </c>
      <c r="E525" t="s">
        <v>1228</v>
      </c>
      <c r="G525">
        <v>113</v>
      </c>
      <c r="J525">
        <v>0</v>
      </c>
      <c r="K525">
        <v>0</v>
      </c>
      <c r="L525">
        <f>IF(Tabelle1[[#This Row],[RRP (EUR)]]&lt;50,1,0)</f>
        <v>1</v>
      </c>
      <c r="M525">
        <f>IF(AND(Tabelle1[[#This Row],[RRP (EUR)]]&gt;50,Tabelle1[[#This Row],[RRP (EUR)]]&lt;100),1,0)</f>
        <v>0</v>
      </c>
      <c r="N525">
        <f>IF(AND(Tabelle1[[#This Row],[RRP (EUR)]]&gt;100,Tabelle1[[#This Row],[RRP (EUR)]]&lt;200),1,0)</f>
        <v>0</v>
      </c>
      <c r="O525">
        <f>IF(AND(Tabelle1[[#This Row],[RRP (EUR)]]&gt;200,Tabelle1[[#This Row],[RRP (EUR)]]&lt;300),1,0)</f>
        <v>0</v>
      </c>
      <c r="P525">
        <f>IF(Tabelle1[[#This Row],[RRP (EUR)]]&gt;300,1,0)</f>
        <v>0</v>
      </c>
      <c r="Q525" s="1">
        <f>LEN(Tabelle1[[#This Row],[Number]])-2</f>
        <v>5</v>
      </c>
    </row>
    <row r="528" spans="1:17" x14ac:dyDescent="0.45">
      <c r="H528" s="1">
        <f>SUM(H2:H526)</f>
        <v>27561.610000000153</v>
      </c>
    </row>
    <row r="530" spans="1:16" x14ac:dyDescent="0.45">
      <c r="A530" t="s">
        <v>1229</v>
      </c>
      <c r="B530" s="2" t="s">
        <v>1230</v>
      </c>
      <c r="C530">
        <f>COUNTA(A2:A525)</f>
        <v>524</v>
      </c>
      <c r="E530" s="2" t="s">
        <v>1231</v>
      </c>
      <c r="F530">
        <f>SUM(F2:F529)</f>
        <v>1220</v>
      </c>
      <c r="L530">
        <f>SUM(L2:L529)</f>
        <v>358</v>
      </c>
      <c r="M530">
        <f t="shared" ref="M530:P530" si="0">SUM(M2:M529)</f>
        <v>98</v>
      </c>
      <c r="N530">
        <f t="shared" si="0"/>
        <v>45</v>
      </c>
      <c r="O530">
        <f t="shared" si="0"/>
        <v>13</v>
      </c>
      <c r="P530">
        <f t="shared" si="0"/>
        <v>10</v>
      </c>
    </row>
    <row r="532" spans="1:16" x14ac:dyDescent="0.45">
      <c r="F532" t="s">
        <v>1232</v>
      </c>
      <c r="G532">
        <v>431</v>
      </c>
      <c r="H532" t="s">
        <v>1233</v>
      </c>
      <c r="I532">
        <v>295</v>
      </c>
    </row>
    <row r="533" spans="1:16" x14ac:dyDescent="0.45">
      <c r="F533">
        <f>I532/G532</f>
        <v>0.68445475638051045</v>
      </c>
      <c r="H533">
        <f>G532*F533</f>
        <v>295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"/>
  <sheetViews>
    <sheetView workbookViewId="0">
      <selection activeCell="N44" sqref="N44"/>
    </sheetView>
  </sheetViews>
  <sheetFormatPr baseColWidth="10" defaultColWidth="11.3984375" defaultRowHeight="14.25" x14ac:dyDescent="0.45"/>
  <cols>
    <col min="16" max="17" width="13.59765625" customWidth="1"/>
  </cols>
  <sheetData>
    <row r="1" spans="1:17" x14ac:dyDescent="0.45">
      <c r="A1" s="3"/>
      <c r="B1" s="3"/>
      <c r="C1" s="3"/>
      <c r="D1" s="22" t="s">
        <v>1234</v>
      </c>
      <c r="E1" s="22"/>
      <c r="F1" s="22"/>
      <c r="G1" s="22"/>
      <c r="H1" s="22"/>
      <c r="I1" s="22"/>
      <c r="J1" s="22"/>
      <c r="K1" s="22"/>
      <c r="L1" s="22"/>
      <c r="M1" s="4"/>
      <c r="N1" s="6"/>
      <c r="O1" s="6"/>
    </row>
    <row r="2" spans="1:17" ht="39" x14ac:dyDescent="0.45">
      <c r="A2" s="5" t="s">
        <v>1235</v>
      </c>
      <c r="B2" s="5" t="s">
        <v>1230</v>
      </c>
      <c r="C2" s="5" t="s">
        <v>5</v>
      </c>
      <c r="D2" s="7" t="s">
        <v>1236</v>
      </c>
      <c r="E2" s="7" t="s">
        <v>1237</v>
      </c>
      <c r="F2" s="8" t="s">
        <v>1238</v>
      </c>
      <c r="G2" s="8" t="s">
        <v>1237</v>
      </c>
      <c r="H2" s="9" t="s">
        <v>1239</v>
      </c>
      <c r="I2" s="9" t="s">
        <v>1237</v>
      </c>
      <c r="J2" s="10" t="s">
        <v>1240</v>
      </c>
      <c r="K2" s="10" t="s">
        <v>1237</v>
      </c>
      <c r="L2" s="11" t="s">
        <v>1241</v>
      </c>
      <c r="M2" s="11" t="s">
        <v>1237</v>
      </c>
      <c r="N2" s="12" t="s">
        <v>1242</v>
      </c>
      <c r="O2" s="12" t="s">
        <v>1243</v>
      </c>
      <c r="P2" s="20" t="s">
        <v>1244</v>
      </c>
      <c r="Q2" s="18" t="s">
        <v>1245</v>
      </c>
    </row>
    <row r="3" spans="1:17" x14ac:dyDescent="0.45">
      <c r="A3" s="13">
        <v>2018</v>
      </c>
      <c r="B3" s="13">
        <v>368</v>
      </c>
      <c r="C3" s="13">
        <v>883</v>
      </c>
      <c r="D3" s="14">
        <v>293</v>
      </c>
      <c r="E3" s="15">
        <v>0.79620000000000002</v>
      </c>
      <c r="F3" s="14">
        <v>50</v>
      </c>
      <c r="G3" s="15">
        <v>0.13589999999999999</v>
      </c>
      <c r="H3" s="14">
        <v>18</v>
      </c>
      <c r="I3" s="15">
        <v>4.8899999999999999E-2</v>
      </c>
      <c r="J3" s="14">
        <v>3</v>
      </c>
      <c r="K3" s="15">
        <v>8.2000000000000007E-3</v>
      </c>
      <c r="L3" s="14">
        <v>4</v>
      </c>
      <c r="M3" s="15">
        <v>1.09E-2</v>
      </c>
      <c r="N3" s="3"/>
      <c r="O3" s="3"/>
      <c r="P3" s="21">
        <v>15483.64</v>
      </c>
      <c r="Q3" s="19">
        <f t="shared" ref="Q3:Q10" si="0">P3/B3</f>
        <v>42.075108695652169</v>
      </c>
    </row>
    <row r="4" spans="1:17" x14ac:dyDescent="0.45">
      <c r="A4" s="13">
        <v>2019</v>
      </c>
      <c r="B4" s="13">
        <v>476</v>
      </c>
      <c r="C4" s="13">
        <v>972</v>
      </c>
      <c r="D4" s="14">
        <v>386</v>
      </c>
      <c r="E4" s="15">
        <v>0.81089999999999995</v>
      </c>
      <c r="F4" s="14">
        <v>62</v>
      </c>
      <c r="G4" s="15">
        <v>0.1303</v>
      </c>
      <c r="H4" s="14">
        <v>20</v>
      </c>
      <c r="I4" s="15">
        <v>4.2000000000000003E-2</v>
      </c>
      <c r="J4" s="14">
        <v>5</v>
      </c>
      <c r="K4" s="15">
        <v>1.0500000000000001E-2</v>
      </c>
      <c r="L4" s="14">
        <v>3</v>
      </c>
      <c r="M4" s="15">
        <v>6.3E-3</v>
      </c>
      <c r="N4" s="15">
        <v>0.29349999999999998</v>
      </c>
      <c r="O4" s="15">
        <v>0.1008</v>
      </c>
      <c r="P4" s="21">
        <v>17943.28</v>
      </c>
      <c r="Q4" s="19">
        <f t="shared" si="0"/>
        <v>37.695966386554616</v>
      </c>
    </row>
    <row r="5" spans="1:17" x14ac:dyDescent="0.45">
      <c r="A5" s="13">
        <v>2020</v>
      </c>
      <c r="B5" s="13">
        <v>397</v>
      </c>
      <c r="C5" s="13">
        <v>941</v>
      </c>
      <c r="D5" s="14">
        <v>289</v>
      </c>
      <c r="E5" s="15">
        <v>0.72799999999999998</v>
      </c>
      <c r="F5" s="14">
        <v>69</v>
      </c>
      <c r="G5" s="15">
        <v>0.17380000000000001</v>
      </c>
      <c r="H5" s="14">
        <v>26</v>
      </c>
      <c r="I5" s="15">
        <v>6.5500000000000003E-2</v>
      </c>
      <c r="J5" s="14">
        <v>6</v>
      </c>
      <c r="K5" s="15">
        <v>1.5100000000000001E-2</v>
      </c>
      <c r="L5" s="14">
        <v>7</v>
      </c>
      <c r="M5" s="15">
        <v>1.7600000000000001E-2</v>
      </c>
      <c r="N5" s="15">
        <v>-0.16600000000000001</v>
      </c>
      <c r="O5" s="15">
        <v>-3.1899999999999998E-2</v>
      </c>
      <c r="P5" s="21">
        <v>19746.41</v>
      </c>
      <c r="Q5" s="19">
        <f t="shared" si="0"/>
        <v>49.739068010075563</v>
      </c>
    </row>
    <row r="6" spans="1:17" x14ac:dyDescent="0.45">
      <c r="A6" s="13">
        <v>2021</v>
      </c>
      <c r="B6" s="13">
        <v>490</v>
      </c>
      <c r="C6" s="13">
        <v>1064</v>
      </c>
      <c r="D6" s="14">
        <v>375</v>
      </c>
      <c r="E6" s="15">
        <v>0.76529999999999998</v>
      </c>
      <c r="F6" s="14">
        <v>68</v>
      </c>
      <c r="G6" s="15">
        <v>0.13880000000000001</v>
      </c>
      <c r="H6" s="14">
        <v>30</v>
      </c>
      <c r="I6" s="15">
        <v>6.1199999999999997E-2</v>
      </c>
      <c r="J6" s="14">
        <v>8</v>
      </c>
      <c r="K6" s="15">
        <v>1.6299999999999999E-2</v>
      </c>
      <c r="L6" s="14">
        <v>9</v>
      </c>
      <c r="M6" s="15">
        <v>1.84E-2</v>
      </c>
      <c r="N6" s="15">
        <v>0.23430000000000001</v>
      </c>
      <c r="O6" s="15">
        <v>0.13070000000000001</v>
      </c>
      <c r="P6" s="21">
        <v>23371.1</v>
      </c>
      <c r="Q6" s="19">
        <f t="shared" si="0"/>
        <v>47.696122448979587</v>
      </c>
    </row>
    <row r="7" spans="1:17" x14ac:dyDescent="0.45">
      <c r="A7" s="13">
        <v>2022</v>
      </c>
      <c r="B7" s="13">
        <v>431</v>
      </c>
      <c r="C7" s="13">
        <v>983</v>
      </c>
      <c r="D7" s="14">
        <v>295</v>
      </c>
      <c r="E7" s="15">
        <v>0.6845</v>
      </c>
      <c r="F7" s="14">
        <v>87</v>
      </c>
      <c r="G7" s="15">
        <v>0.2019</v>
      </c>
      <c r="H7" s="14">
        <v>31</v>
      </c>
      <c r="I7" s="15">
        <v>7.1900000000000006E-2</v>
      </c>
      <c r="J7" s="14">
        <v>10</v>
      </c>
      <c r="K7" s="15">
        <v>2.3199999999999998E-2</v>
      </c>
      <c r="L7" s="14">
        <v>8</v>
      </c>
      <c r="M7" s="15">
        <v>1.8599999999999998E-2</v>
      </c>
      <c r="N7" s="15">
        <v>-0.12039999999999999</v>
      </c>
      <c r="O7" s="15">
        <v>-7.6100000000000001E-2</v>
      </c>
      <c r="P7" s="21">
        <v>24457.69</v>
      </c>
      <c r="Q7" s="19">
        <f>P7/B7</f>
        <v>56.746380510440829</v>
      </c>
    </row>
    <row r="8" spans="1:17" x14ac:dyDescent="0.45">
      <c r="A8" s="13">
        <v>2023</v>
      </c>
      <c r="B8" s="13">
        <v>524</v>
      </c>
      <c r="C8" s="13">
        <v>1223</v>
      </c>
      <c r="D8" s="13">
        <v>358</v>
      </c>
      <c r="E8" s="15">
        <v>0.68320000000000003</v>
      </c>
      <c r="F8" s="13">
        <v>99</v>
      </c>
      <c r="G8" s="15">
        <v>0.18890000000000001</v>
      </c>
      <c r="H8" s="13">
        <v>45</v>
      </c>
      <c r="I8" s="15">
        <v>8.5900000000000004E-2</v>
      </c>
      <c r="J8" s="13">
        <v>13</v>
      </c>
      <c r="K8" s="15">
        <v>2.4799999999999999E-2</v>
      </c>
      <c r="L8" s="13">
        <v>9</v>
      </c>
      <c r="M8" s="15">
        <v>1.72E-2</v>
      </c>
      <c r="N8" s="15">
        <v>0.21579999999999999</v>
      </c>
      <c r="O8" s="15">
        <v>0.2442</v>
      </c>
      <c r="P8" s="21">
        <v>27641.599999999999</v>
      </c>
      <c r="Q8" s="19">
        <f t="shared" si="0"/>
        <v>52.751145038167934</v>
      </c>
    </row>
    <row r="9" spans="1:17" x14ac:dyDescent="0.4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5">
        <v>-1</v>
      </c>
      <c r="O9" s="15">
        <v>-1</v>
      </c>
      <c r="P9" s="17"/>
      <c r="Q9" s="19" t="e">
        <f t="shared" si="0"/>
        <v>#DIV/0!</v>
      </c>
    </row>
    <row r="10" spans="1:17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6" t="e">
        <v>#DIV/0!</v>
      </c>
      <c r="O10" s="16" t="e">
        <v>#DIV/0!</v>
      </c>
      <c r="P10" s="17"/>
      <c r="Q10" s="19" t="e">
        <f t="shared" si="0"/>
        <v>#DIV/0!</v>
      </c>
    </row>
  </sheetData>
  <mergeCells count="1">
    <mergeCell ref="D1:L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A4709-D0AB-40D1-9DA9-1B8BEE61FA91}">
  <sheetPr>
    <pageSetUpPr fitToPage="1"/>
  </sheetPr>
  <dimension ref="A1:O502"/>
  <sheetViews>
    <sheetView tabSelected="1" zoomScale="70" zoomScaleNormal="70" workbookViewId="0">
      <selection activeCell="AB52" sqref="AB52"/>
    </sheetView>
  </sheetViews>
  <sheetFormatPr baseColWidth="10" defaultColWidth="11.3984375" defaultRowHeight="14.25" x14ac:dyDescent="0.45"/>
  <cols>
    <col min="1" max="1" width="21.265625" customWidth="1"/>
    <col min="3" max="3" width="12.59765625" customWidth="1"/>
    <col min="4" max="4" width="24.86328125" customWidth="1"/>
    <col min="5" max="5" width="19.3984375" style="19" customWidth="1"/>
    <col min="6" max="6" width="19.265625" style="19" customWidth="1"/>
    <col min="9" max="9" width="23.73046875" customWidth="1"/>
    <col min="10" max="10" width="16.1328125" customWidth="1"/>
    <col min="11" max="11" width="12.59765625" customWidth="1"/>
    <col min="12" max="12" width="16" customWidth="1"/>
    <col min="13" max="13" width="14" customWidth="1"/>
    <col min="14" max="14" width="13.3984375" customWidth="1"/>
  </cols>
  <sheetData>
    <row r="1" spans="1:15" x14ac:dyDescent="0.45">
      <c r="A1" t="s">
        <v>1246</v>
      </c>
      <c r="B1" t="s">
        <v>1230</v>
      </c>
      <c r="C1" t="s">
        <v>1247</v>
      </c>
      <c r="D1" t="s">
        <v>1248</v>
      </c>
      <c r="E1" s="19" t="s">
        <v>1249</v>
      </c>
      <c r="F1" s="19" t="s">
        <v>1250</v>
      </c>
      <c r="G1" t="s">
        <v>1251</v>
      </c>
      <c r="I1" t="s">
        <v>1246</v>
      </c>
      <c r="J1" t="s">
        <v>1230</v>
      </c>
      <c r="K1" t="s">
        <v>1247</v>
      </c>
      <c r="L1" t="s">
        <v>1248</v>
      </c>
      <c r="M1" t="s">
        <v>1249</v>
      </c>
      <c r="N1" t="s">
        <v>1250</v>
      </c>
      <c r="O1" t="s">
        <v>1251</v>
      </c>
    </row>
    <row r="2" spans="1:15" x14ac:dyDescent="0.45">
      <c r="A2" t="s">
        <v>141</v>
      </c>
      <c r="B2">
        <f>COUNTIF('Brickset-Sets'!B:B,'Deep Dive'!A2)</f>
        <v>2</v>
      </c>
      <c r="C2">
        <f>SUMIFS(Tabelle1[Minifigs],Tabelle1[Theme],Tabelle2[[#This Row],[Themenreihe]])</f>
        <v>0</v>
      </c>
      <c r="D2">
        <f>IF(Tabelle2[[#This Row],[Minifiguren]]=0,0,Tabelle2[[#This Row],[Minifiguren]]/Tabelle2[[#This Row],[Sets]])</f>
        <v>0</v>
      </c>
      <c r="E2" s="19">
        <f>SUMIFS(Tabelle1[RRP (EUR)],Tabelle1[Theme],Tabelle2[[#This Row],[Themenreihe]])</f>
        <v>159.99</v>
      </c>
      <c r="F2" s="19">
        <f>Tabelle2[[#This Row],[Preis/Summe]]/Tabelle2[[#This Row],[Sets]]</f>
        <v>79.995000000000005</v>
      </c>
      <c r="G2">
        <f>SUMIFS(Tabelle1[Pieces],Tabelle1[Theme],Tabelle2[[#This Row],[Themenreihe]])</f>
        <v>2507</v>
      </c>
      <c r="I2" t="s">
        <v>207</v>
      </c>
      <c r="J2">
        <v>50</v>
      </c>
      <c r="K2">
        <v>158</v>
      </c>
      <c r="L2">
        <v>3.16</v>
      </c>
      <c r="M2" s="19">
        <v>1985.5700000000002</v>
      </c>
      <c r="N2" s="19">
        <v>39.711400000000005</v>
      </c>
      <c r="O2">
        <v>17264</v>
      </c>
    </row>
    <row r="3" spans="1:15" x14ac:dyDescent="0.45">
      <c r="A3" t="s">
        <v>292</v>
      </c>
      <c r="B3">
        <f>COUNTIF('Brickset-Sets'!B:B,'Deep Dive'!A3)</f>
        <v>3</v>
      </c>
      <c r="C3">
        <f>SUMIFS(Tabelle1[Minifigs],Tabelle1[Theme],Tabelle2[[#This Row],[Themenreihe]])</f>
        <v>0</v>
      </c>
      <c r="D3">
        <f>IF(Tabelle2[[#This Row],[Minifiguren]]=0,0,Tabelle2[[#This Row],[Minifiguren]]/Tabelle2[[#This Row],[Sets]])</f>
        <v>0</v>
      </c>
      <c r="E3" s="19">
        <f>SUMIFS(Tabelle1[RRP (EUR)],Tabelle1[Theme],Tabelle2[[#This Row],[Themenreihe]])</f>
        <v>349.97</v>
      </c>
      <c r="F3" s="19">
        <f>Tabelle2[[#This Row],[Preis/Summe]]/Tabelle2[[#This Row],[Sets]]</f>
        <v>116.65666666666668</v>
      </c>
      <c r="G3">
        <f>SUMIFS(Tabelle1[Pieces],Tabelle1[Theme],Tabelle2[[#This Row],[Themenreihe]])</f>
        <v>4714</v>
      </c>
      <c r="I3" t="s">
        <v>190</v>
      </c>
      <c r="J3">
        <v>41</v>
      </c>
      <c r="K3">
        <v>116</v>
      </c>
      <c r="L3">
        <v>2.8292682926829267</v>
      </c>
      <c r="M3" s="19">
        <v>1924.6300000000003</v>
      </c>
      <c r="N3" s="19">
        <v>46.942195121951229</v>
      </c>
      <c r="O3">
        <v>20152</v>
      </c>
    </row>
    <row r="4" spans="1:15" x14ac:dyDescent="0.45">
      <c r="A4" t="s">
        <v>1017</v>
      </c>
      <c r="B4">
        <f>COUNTIF('Brickset-Sets'!B:B,'Deep Dive'!A4)</f>
        <v>5</v>
      </c>
      <c r="C4">
        <f>SUMIFS(Tabelle1[Minifigs],Tabelle1[Theme],Tabelle2[[#This Row],[Themenreihe]])</f>
        <v>15</v>
      </c>
      <c r="D4">
        <f>IF(Tabelle2[[#This Row],[Minifiguren]]=0,0,Tabelle2[[#This Row],[Minifiguren]]/Tabelle2[[#This Row],[Sets]])</f>
        <v>3</v>
      </c>
      <c r="E4" s="19">
        <f>SUMIFS(Tabelle1[RRP (EUR)],Tabelle1[Theme],Tabelle2[[#This Row],[Themenreihe]])</f>
        <v>294.95</v>
      </c>
      <c r="F4" s="19">
        <f>Tabelle2[[#This Row],[Preis/Summe]]/Tabelle2[[#This Row],[Sets]]</f>
        <v>58.989999999999995</v>
      </c>
      <c r="G4">
        <f>SUMIFS(Tabelle1[Pieces],Tabelle1[Theme],Tabelle2[[#This Row],[Themenreihe]])</f>
        <v>2280</v>
      </c>
      <c r="I4" t="s">
        <v>731</v>
      </c>
      <c r="J4">
        <v>34</v>
      </c>
      <c r="K4">
        <v>28</v>
      </c>
      <c r="L4">
        <v>0.82352941176470584</v>
      </c>
      <c r="M4" s="19">
        <v>119.69999999999996</v>
      </c>
      <c r="N4" s="19">
        <v>3.5205882352941167</v>
      </c>
      <c r="O4">
        <v>225</v>
      </c>
    </row>
    <row r="5" spans="1:15" x14ac:dyDescent="0.45">
      <c r="A5" t="s">
        <v>366</v>
      </c>
      <c r="B5">
        <f>COUNTIF('Brickset-Sets'!B:B,'Deep Dive'!A5)</f>
        <v>18</v>
      </c>
      <c r="C5">
        <f>SUMIFS(Tabelle1[Minifigs],Tabelle1[Theme],Tabelle2[[#This Row],[Themenreihe]])</f>
        <v>0</v>
      </c>
      <c r="D5">
        <f>IF(Tabelle2[[#This Row],[Minifiguren]]=0,0,Tabelle2[[#This Row],[Minifiguren]]/Tabelle2[[#This Row],[Sets]])</f>
        <v>0</v>
      </c>
      <c r="E5" s="19">
        <f>SUMIFS(Tabelle1[RRP (EUR)],Tabelle1[Theme],Tabelle2[[#This Row],[Themenreihe]])</f>
        <v>309.83000000000004</v>
      </c>
      <c r="F5" s="19">
        <f>Tabelle2[[#This Row],[Preis/Summe]]/Tabelle2[[#This Row],[Sets]]</f>
        <v>17.212777777777781</v>
      </c>
      <c r="G5">
        <f>SUMIFS(Tabelle1[Pieces],Tabelle1[Theme],Tabelle2[[#This Row],[Themenreihe]])</f>
        <v>4196</v>
      </c>
      <c r="I5" t="s">
        <v>254</v>
      </c>
      <c r="J5">
        <v>33</v>
      </c>
      <c r="K5">
        <v>87</v>
      </c>
      <c r="L5">
        <v>2.6363636363636362</v>
      </c>
      <c r="M5" s="19">
        <v>2743.7099999999991</v>
      </c>
      <c r="N5" s="19">
        <v>83.142727272727242</v>
      </c>
      <c r="O5">
        <v>24880</v>
      </c>
    </row>
    <row r="6" spans="1:15" x14ac:dyDescent="0.45">
      <c r="A6" t="s">
        <v>1215</v>
      </c>
      <c r="B6">
        <f>COUNTIF('Brickset-Sets'!B:B,'Deep Dive'!A6)</f>
        <v>5</v>
      </c>
      <c r="C6">
        <f>SUMIFS(Tabelle1[Minifigs],Tabelle1[Theme],Tabelle2[[#This Row],[Themenreihe]])</f>
        <v>39</v>
      </c>
      <c r="D6">
        <f>IF(Tabelle2[[#This Row],[Minifiguren]]=0,0,Tabelle2[[#This Row],[Minifiguren]]/Tabelle2[[#This Row],[Sets]])</f>
        <v>7.8</v>
      </c>
      <c r="E6" s="19">
        <f>SUMIFS(Tabelle1[RRP (EUR)],Tabelle1[Theme],Tabelle2[[#This Row],[Themenreihe]])</f>
        <v>1099.95</v>
      </c>
      <c r="F6" s="19">
        <f>Tabelle2[[#This Row],[Preis/Summe]]/Tabelle2[[#This Row],[Sets]]</f>
        <v>219.99</v>
      </c>
      <c r="G6">
        <f>SUMIFS(Tabelle1[Pieces],Tabelle1[Theme],Tabelle2[[#This Row],[Themenreihe]])</f>
        <v>15406</v>
      </c>
      <c r="I6" t="s">
        <v>60</v>
      </c>
      <c r="J6">
        <v>28</v>
      </c>
      <c r="K6">
        <v>94</v>
      </c>
      <c r="L6">
        <v>3.3571428571428572</v>
      </c>
      <c r="M6" s="19">
        <v>1909.73</v>
      </c>
      <c r="N6" s="19">
        <v>68.204642857142858</v>
      </c>
      <c r="O6">
        <v>17582</v>
      </c>
    </row>
    <row r="7" spans="1:15" x14ac:dyDescent="0.45">
      <c r="A7" t="s">
        <v>207</v>
      </c>
      <c r="B7">
        <f>COUNTIF('Brickset-Sets'!B:B,'Deep Dive'!A7)</f>
        <v>50</v>
      </c>
      <c r="C7">
        <f>SUMIFS(Tabelle1[Minifigs],Tabelle1[Theme],Tabelle2[[#This Row],[Themenreihe]])</f>
        <v>158</v>
      </c>
      <c r="D7">
        <f>IF(Tabelle2[[#This Row],[Minifiguren]]=0,0,Tabelle2[[#This Row],[Minifiguren]]/Tabelle2[[#This Row],[Sets]])</f>
        <v>3.16</v>
      </c>
      <c r="E7" s="19">
        <f>SUMIFS(Tabelle1[RRP (EUR)],Tabelle1[Theme],Tabelle2[[#This Row],[Themenreihe]])</f>
        <v>1985.5700000000002</v>
      </c>
      <c r="F7" s="19">
        <f>Tabelle2[[#This Row],[Preis/Summe]]/Tabelle2[[#This Row],[Sets]]</f>
        <v>39.711400000000005</v>
      </c>
      <c r="G7">
        <f>SUMIFS(Tabelle1[Pieces],Tabelle1[Theme],Tabelle2[[#This Row],[Themenreihe]])</f>
        <v>17264</v>
      </c>
      <c r="I7" t="s">
        <v>129</v>
      </c>
      <c r="J7">
        <v>28</v>
      </c>
      <c r="K7">
        <v>22</v>
      </c>
      <c r="L7">
        <v>0.7857142857142857</v>
      </c>
      <c r="M7" s="19">
        <v>612.84</v>
      </c>
      <c r="N7" s="19">
        <v>21.887142857142859</v>
      </c>
      <c r="O7">
        <v>8082</v>
      </c>
    </row>
    <row r="8" spans="1:15" x14ac:dyDescent="0.45">
      <c r="A8" t="s">
        <v>111</v>
      </c>
      <c r="B8">
        <f>COUNTIF('Brickset-Sets'!B:B,'Deep Dive'!A8)</f>
        <v>9</v>
      </c>
      <c r="C8">
        <f>SUMIFS(Tabelle1[Minifigs],Tabelle1[Theme],Tabelle2[[#This Row],[Themenreihe]])</f>
        <v>0</v>
      </c>
      <c r="D8">
        <f>IF(Tabelle2[[#This Row],[Minifiguren]]=0,0,Tabelle2[[#This Row],[Minifiguren]]/Tabelle2[[#This Row],[Sets]])</f>
        <v>0</v>
      </c>
      <c r="E8" s="19">
        <f>SUMIFS(Tabelle1[RRP (EUR)],Tabelle1[Theme],Tabelle2[[#This Row],[Themenreihe]])</f>
        <v>319.93</v>
      </c>
      <c r="F8" s="19">
        <f>Tabelle2[[#This Row],[Preis/Summe]]/Tabelle2[[#This Row],[Sets]]</f>
        <v>35.547777777777782</v>
      </c>
      <c r="G8">
        <f>SUMIFS(Tabelle1[Pieces],Tabelle1[Theme],Tabelle2[[#This Row],[Themenreihe]])</f>
        <v>6335</v>
      </c>
      <c r="I8" t="s">
        <v>229</v>
      </c>
      <c r="J8">
        <v>26</v>
      </c>
      <c r="K8">
        <v>80</v>
      </c>
      <c r="L8">
        <v>3.0769230769230771</v>
      </c>
      <c r="M8" s="19">
        <v>1740.7700000000002</v>
      </c>
      <c r="N8" s="19">
        <v>66.952692307692317</v>
      </c>
      <c r="O8">
        <v>17177</v>
      </c>
    </row>
    <row r="9" spans="1:15" x14ac:dyDescent="0.45">
      <c r="A9" t="s">
        <v>731</v>
      </c>
      <c r="B9">
        <f>COUNTIF('Brickset-Sets'!B:B,'Deep Dive'!A9)</f>
        <v>34</v>
      </c>
      <c r="C9">
        <f>SUMIFS(Tabelle1[Minifigs],Tabelle1[Theme],Tabelle2[[#This Row],[Themenreihe]])</f>
        <v>28</v>
      </c>
      <c r="D9">
        <f>IF(Tabelle2[[#This Row],[Minifiguren]]=0,0,Tabelle2[[#This Row],[Minifiguren]]/Tabelle2[[#This Row],[Sets]])</f>
        <v>0.82352941176470584</v>
      </c>
      <c r="E9" s="19">
        <f>SUMIFS(Tabelle1[RRP (EUR)],Tabelle1[Theme],Tabelle2[[#This Row],[Themenreihe]])</f>
        <v>119.69999999999996</v>
      </c>
      <c r="F9" s="19">
        <f>Tabelle2[[#This Row],[Preis/Summe]]/Tabelle2[[#This Row],[Sets]]</f>
        <v>3.5205882352941167</v>
      </c>
      <c r="G9">
        <f>SUMIFS(Tabelle1[Pieces],Tabelle1[Theme],Tabelle2[[#This Row],[Themenreihe]])</f>
        <v>225</v>
      </c>
      <c r="I9" t="s">
        <v>237</v>
      </c>
      <c r="J9">
        <v>26</v>
      </c>
      <c r="K9">
        <v>101</v>
      </c>
      <c r="L9">
        <v>3.8846153846153846</v>
      </c>
      <c r="M9" s="19">
        <v>1434.76</v>
      </c>
      <c r="N9" s="19">
        <v>55.183076923076925</v>
      </c>
      <c r="O9">
        <v>16257</v>
      </c>
    </row>
    <row r="10" spans="1:15" x14ac:dyDescent="0.45">
      <c r="A10" t="s">
        <v>129</v>
      </c>
      <c r="B10">
        <f>COUNTIF('Brickset-Sets'!B:B,'Deep Dive'!A10)</f>
        <v>28</v>
      </c>
      <c r="C10">
        <f>SUMIFS(Tabelle1[Minifigs],Tabelle1[Theme],Tabelle2[[#This Row],[Themenreihe]])</f>
        <v>22</v>
      </c>
      <c r="D10">
        <f>IF(Tabelle2[[#This Row],[Minifiguren]]=0,0,Tabelle2[[#This Row],[Minifiguren]]/Tabelle2[[#This Row],[Sets]])</f>
        <v>0.7857142857142857</v>
      </c>
      <c r="E10" s="19">
        <f>SUMIFS(Tabelle1[RRP (EUR)],Tabelle1[Theme],Tabelle2[[#This Row],[Themenreihe]])</f>
        <v>612.84</v>
      </c>
      <c r="F10" s="19">
        <f>Tabelle2[[#This Row],[Preis/Summe]]/Tabelle2[[#This Row],[Sets]]</f>
        <v>21.887142857142859</v>
      </c>
      <c r="G10">
        <f>SUMIFS(Tabelle1[Pieces],Tabelle1[Theme],Tabelle2[[#This Row],[Themenreihe]])</f>
        <v>8082</v>
      </c>
      <c r="I10" t="s">
        <v>746</v>
      </c>
      <c r="J10">
        <v>25</v>
      </c>
      <c r="K10">
        <v>57</v>
      </c>
      <c r="L10">
        <v>2.2799999999999998</v>
      </c>
      <c r="M10" s="19">
        <v>809.7600000000001</v>
      </c>
      <c r="N10" s="19">
        <v>32.390400000000007</v>
      </c>
      <c r="O10">
        <v>7235</v>
      </c>
    </row>
    <row r="11" spans="1:15" x14ac:dyDescent="0.45">
      <c r="A11" t="s">
        <v>250</v>
      </c>
      <c r="B11">
        <f>COUNTIF('Brickset-Sets'!B:B,'Deep Dive'!A11)</f>
        <v>7</v>
      </c>
      <c r="C11">
        <f>SUMIFS(Tabelle1[Minifigs],Tabelle1[Theme],Tabelle2[[#This Row],[Themenreihe]])</f>
        <v>14</v>
      </c>
      <c r="D11">
        <f>IF(Tabelle2[[#This Row],[Minifiguren]]=0,0,Tabelle2[[#This Row],[Minifiguren]]/Tabelle2[[#This Row],[Sets]])</f>
        <v>2</v>
      </c>
      <c r="E11" s="19">
        <f>SUMIFS(Tabelle1[RRP (EUR)],Tabelle1[Theme],Tabelle2[[#This Row],[Themenreihe]])</f>
        <v>550.95000000000005</v>
      </c>
      <c r="F11" s="19">
        <f>Tabelle2[[#This Row],[Preis/Summe]]/Tabelle2[[#This Row],[Sets]]</f>
        <v>78.70714285714287</v>
      </c>
      <c r="G11">
        <f>SUMIFS(Tabelle1[Pieces],Tabelle1[Theme],Tabelle2[[#This Row],[Themenreihe]])</f>
        <v>5601</v>
      </c>
      <c r="I11" t="s">
        <v>68</v>
      </c>
      <c r="J11">
        <v>22</v>
      </c>
      <c r="K11">
        <v>45</v>
      </c>
      <c r="L11">
        <v>2.0454545454545454</v>
      </c>
      <c r="M11" s="19">
        <v>876.81000000000006</v>
      </c>
      <c r="N11" s="19">
        <v>39.855000000000004</v>
      </c>
      <c r="O11">
        <v>1137</v>
      </c>
    </row>
    <row r="12" spans="1:15" x14ac:dyDescent="0.45">
      <c r="A12" t="s">
        <v>229</v>
      </c>
      <c r="B12">
        <f>COUNTIF('Brickset-Sets'!B:B,'Deep Dive'!A12)</f>
        <v>26</v>
      </c>
      <c r="C12">
        <f>SUMIFS(Tabelle1[Minifigs],Tabelle1[Theme],Tabelle2[[#This Row],[Themenreihe]])</f>
        <v>80</v>
      </c>
      <c r="D12">
        <f>IF(Tabelle2[[#This Row],[Minifiguren]]=0,0,Tabelle2[[#This Row],[Minifiguren]]/Tabelle2[[#This Row],[Sets]])</f>
        <v>3.0769230769230771</v>
      </c>
      <c r="E12" s="19">
        <f>SUMIFS(Tabelle1[RRP (EUR)],Tabelle1[Theme],Tabelle2[[#This Row],[Themenreihe]])</f>
        <v>1740.7700000000002</v>
      </c>
      <c r="F12" s="19">
        <f>Tabelle2[[#This Row],[Preis/Summe]]/Tabelle2[[#This Row],[Sets]]</f>
        <v>66.952692307692317</v>
      </c>
      <c r="G12">
        <f>SUMIFS(Tabelle1[Pieces],Tabelle1[Theme],Tabelle2[[#This Row],[Themenreihe]])</f>
        <v>17177</v>
      </c>
      <c r="I12" t="s">
        <v>258</v>
      </c>
      <c r="J12">
        <v>18</v>
      </c>
      <c r="K12">
        <v>0</v>
      </c>
      <c r="L12">
        <v>0</v>
      </c>
      <c r="M12" s="19">
        <v>2112.83</v>
      </c>
      <c r="N12" s="19">
        <v>117.37944444444445</v>
      </c>
      <c r="O12">
        <v>17097</v>
      </c>
    </row>
    <row r="13" spans="1:15" x14ac:dyDescent="0.45">
      <c r="A13" t="s">
        <v>203</v>
      </c>
      <c r="B13">
        <f>COUNTIF('Brickset-Sets'!B:B,'Deep Dive'!A13)</f>
        <v>10</v>
      </c>
      <c r="C13">
        <f>SUMIFS(Tabelle1[Minifigs],Tabelle1[Theme],Tabelle2[[#This Row],[Themenreihe]])</f>
        <v>0</v>
      </c>
      <c r="D13">
        <f>IF(Tabelle2[[#This Row],[Minifiguren]]=0,0,Tabelle2[[#This Row],[Minifiguren]]/Tabelle2[[#This Row],[Sets]])</f>
        <v>0</v>
      </c>
      <c r="E13" s="19">
        <f>SUMIFS(Tabelle1[RRP (EUR)],Tabelle1[Theme],Tabelle2[[#This Row],[Themenreihe]])</f>
        <v>202.91</v>
      </c>
      <c r="F13" s="19">
        <f>Tabelle2[[#This Row],[Preis/Summe]]/Tabelle2[[#This Row],[Sets]]</f>
        <v>20.291</v>
      </c>
      <c r="G13">
        <f>SUMIFS(Tabelle1[Pieces],Tabelle1[Theme],Tabelle2[[#This Row],[Themenreihe]])</f>
        <v>4076</v>
      </c>
      <c r="I13" t="s">
        <v>366</v>
      </c>
      <c r="J13">
        <v>18</v>
      </c>
      <c r="K13">
        <v>0</v>
      </c>
      <c r="L13">
        <v>0</v>
      </c>
      <c r="M13" s="19">
        <v>309.83000000000004</v>
      </c>
      <c r="N13" s="19">
        <v>17.212777777777781</v>
      </c>
      <c r="O13">
        <v>4196</v>
      </c>
    </row>
    <row r="14" spans="1:15" x14ac:dyDescent="0.45">
      <c r="A14" t="s">
        <v>199</v>
      </c>
      <c r="B14">
        <f>COUNTIF('Brickset-Sets'!B:B,'Deep Dive'!A14)</f>
        <v>12</v>
      </c>
      <c r="C14">
        <f>SUMIFS(Tabelle1[Minifigs],Tabelle1[Theme],Tabelle2[[#This Row],[Themenreihe]])</f>
        <v>55</v>
      </c>
      <c r="D14">
        <f>IF(Tabelle2[[#This Row],[Minifiguren]]=0,0,Tabelle2[[#This Row],[Minifiguren]]/Tabelle2[[#This Row],[Sets]])</f>
        <v>4.583333333333333</v>
      </c>
      <c r="E14" s="19">
        <f>SUMIFS(Tabelle1[RRP (EUR)],Tabelle1[Theme],Tabelle2[[#This Row],[Themenreihe]])</f>
        <v>703.89</v>
      </c>
      <c r="F14" s="19">
        <f>Tabelle2[[#This Row],[Preis/Summe]]/Tabelle2[[#This Row],[Sets]]</f>
        <v>58.657499999999999</v>
      </c>
      <c r="G14">
        <f>SUMIFS(Tabelle1[Pieces],Tabelle1[Theme],Tabelle2[[#This Row],[Themenreihe]])</f>
        <v>6863</v>
      </c>
      <c r="I14" t="s">
        <v>18</v>
      </c>
      <c r="J14">
        <v>17</v>
      </c>
      <c r="K14">
        <v>50</v>
      </c>
      <c r="L14">
        <v>2.9411764705882355</v>
      </c>
      <c r="M14" s="19">
        <v>2132.8799999999997</v>
      </c>
      <c r="N14" s="19">
        <v>125.46352941176468</v>
      </c>
      <c r="O14">
        <v>26701</v>
      </c>
    </row>
    <row r="15" spans="1:15" x14ac:dyDescent="0.45">
      <c r="A15" t="s">
        <v>68</v>
      </c>
      <c r="B15">
        <f>COUNTIF('Brickset-Sets'!B:B,'Deep Dive'!A15)</f>
        <v>22</v>
      </c>
      <c r="C15">
        <f>SUMIFS(Tabelle1[Minifigs],Tabelle1[Theme],Tabelle2[[#This Row],[Themenreihe]])</f>
        <v>45</v>
      </c>
      <c r="D15">
        <f>IF(Tabelle2[[#This Row],[Minifiguren]]=0,0,Tabelle2[[#This Row],[Minifiguren]]/Tabelle2[[#This Row],[Sets]])</f>
        <v>2.0454545454545454</v>
      </c>
      <c r="E15" s="19">
        <f>SUMIFS(Tabelle1[RRP (EUR)],Tabelle1[Theme],Tabelle2[[#This Row],[Themenreihe]])</f>
        <v>876.81000000000006</v>
      </c>
      <c r="F15" s="19">
        <f>Tabelle2[[#This Row],[Preis/Summe]]/Tabelle2[[#This Row],[Sets]]</f>
        <v>39.855000000000004</v>
      </c>
      <c r="G15">
        <f>SUMIFS(Tabelle1[Pieces],Tabelle1[Theme],Tabelle2[[#This Row],[Themenreihe]])</f>
        <v>1137</v>
      </c>
      <c r="I15" t="s">
        <v>244</v>
      </c>
      <c r="J15">
        <v>17</v>
      </c>
      <c r="K15">
        <v>71</v>
      </c>
      <c r="L15">
        <v>4.1764705882352944</v>
      </c>
      <c r="M15" s="19">
        <v>1352.8500000000001</v>
      </c>
      <c r="N15" s="19">
        <v>79.579411764705895</v>
      </c>
      <c r="O15">
        <v>14539</v>
      </c>
    </row>
    <row r="16" spans="1:15" x14ac:dyDescent="0.45">
      <c r="A16" t="s">
        <v>629</v>
      </c>
      <c r="B16">
        <f>COUNTIF('Brickset-Sets'!B:B,'Deep Dive'!A16)</f>
        <v>3</v>
      </c>
      <c r="C16">
        <f>SUMIFS(Tabelle1[Minifigs],Tabelle1[Theme],Tabelle2[[#This Row],[Themenreihe]])</f>
        <v>0</v>
      </c>
      <c r="D16">
        <f>IF(Tabelle2[[#This Row],[Minifiguren]]=0,0,Tabelle2[[#This Row],[Minifiguren]]/Tabelle2[[#This Row],[Sets]])</f>
        <v>0</v>
      </c>
      <c r="E16" s="19">
        <f>SUMIFS(Tabelle1[RRP (EUR)],Tabelle1[Theme],Tabelle2[[#This Row],[Themenreihe]])</f>
        <v>0</v>
      </c>
      <c r="F16" s="19">
        <f>Tabelle2[[#This Row],[Preis/Summe]]/Tabelle2[[#This Row],[Sets]]</f>
        <v>0</v>
      </c>
      <c r="G16">
        <f>SUMIFS(Tabelle1[Pieces],Tabelle1[Theme],Tabelle2[[#This Row],[Themenreihe]])</f>
        <v>2561</v>
      </c>
      <c r="I16" t="s">
        <v>220</v>
      </c>
      <c r="J16">
        <v>16</v>
      </c>
      <c r="K16">
        <v>22</v>
      </c>
      <c r="L16">
        <v>1.375</v>
      </c>
      <c r="M16" s="19">
        <v>301.89999999999998</v>
      </c>
      <c r="N16" s="19">
        <v>18.868749999999999</v>
      </c>
      <c r="O16">
        <v>5617</v>
      </c>
    </row>
    <row r="17" spans="1:15" x14ac:dyDescent="0.45">
      <c r="A17" t="s">
        <v>190</v>
      </c>
      <c r="B17">
        <f>COUNTIF('Brickset-Sets'!B:B,'Deep Dive'!A17)</f>
        <v>41</v>
      </c>
      <c r="C17">
        <f>SUMIFS(Tabelle1[Minifigs],Tabelle1[Theme],Tabelle2[[#This Row],[Themenreihe]])</f>
        <v>116</v>
      </c>
      <c r="D17">
        <f>IF(Tabelle2[[#This Row],[Minifiguren]]=0,0,Tabelle2[[#This Row],[Minifiguren]]/Tabelle2[[#This Row],[Sets]])</f>
        <v>2.8292682926829267</v>
      </c>
      <c r="E17" s="19">
        <f>SUMIFS(Tabelle1[RRP (EUR)],Tabelle1[Theme],Tabelle2[[#This Row],[Themenreihe]])</f>
        <v>1924.6300000000003</v>
      </c>
      <c r="F17" s="19">
        <f>Tabelle2[[#This Row],[Preis/Summe]]/Tabelle2[[#This Row],[Sets]]</f>
        <v>46.942195121951229</v>
      </c>
      <c r="G17">
        <f>SUMIFS(Tabelle1[Pieces],Tabelle1[Theme],Tabelle2[[#This Row],[Themenreihe]])</f>
        <v>20152</v>
      </c>
      <c r="I17" t="s">
        <v>146</v>
      </c>
      <c r="J17">
        <v>13</v>
      </c>
      <c r="K17">
        <v>36</v>
      </c>
      <c r="L17">
        <v>2.7692307692307692</v>
      </c>
      <c r="M17" s="19">
        <v>494.89000000000004</v>
      </c>
      <c r="N17" s="19">
        <v>38.068461538461541</v>
      </c>
      <c r="O17">
        <v>4813</v>
      </c>
    </row>
    <row r="18" spans="1:15" x14ac:dyDescent="0.45">
      <c r="A18" t="s">
        <v>52</v>
      </c>
      <c r="B18">
        <f>COUNTIF('Brickset-Sets'!B:B,'Deep Dive'!A18)</f>
        <v>4</v>
      </c>
      <c r="C18">
        <f>SUMIFS(Tabelle1[Minifigs],Tabelle1[Theme],Tabelle2[[#This Row],[Themenreihe]])</f>
        <v>11</v>
      </c>
      <c r="D18">
        <f>IF(Tabelle2[[#This Row],[Minifiguren]]=0,0,Tabelle2[[#This Row],[Minifiguren]]/Tabelle2[[#This Row],[Sets]])</f>
        <v>2.75</v>
      </c>
      <c r="E18" s="19">
        <f>SUMIFS(Tabelle1[RRP (EUR)],Tabelle1[Theme],Tabelle2[[#This Row],[Themenreihe]])</f>
        <v>140.95999999999998</v>
      </c>
      <c r="F18" s="19">
        <f>Tabelle2[[#This Row],[Preis/Summe]]/Tabelle2[[#This Row],[Sets]]</f>
        <v>35.239999999999995</v>
      </c>
      <c r="G18">
        <f>SUMIFS(Tabelle1[Pieces],Tabelle1[Theme],Tabelle2[[#This Row],[Themenreihe]])</f>
        <v>774</v>
      </c>
      <c r="I18" t="s">
        <v>199</v>
      </c>
      <c r="J18">
        <v>12</v>
      </c>
      <c r="K18">
        <v>55</v>
      </c>
      <c r="L18">
        <v>4.583333333333333</v>
      </c>
      <c r="M18" s="19">
        <v>703.89</v>
      </c>
      <c r="N18" s="19">
        <v>58.657499999999999</v>
      </c>
      <c r="O18">
        <v>6863</v>
      </c>
    </row>
    <row r="19" spans="1:15" x14ac:dyDescent="0.45">
      <c r="A19" t="s">
        <v>244</v>
      </c>
      <c r="B19">
        <f>COUNTIF('Brickset-Sets'!B:B,'Deep Dive'!A19)</f>
        <v>17</v>
      </c>
      <c r="C19">
        <f>SUMIFS(Tabelle1[Minifigs],Tabelle1[Theme],Tabelle2[[#This Row],[Themenreihe]])</f>
        <v>71</v>
      </c>
      <c r="D19">
        <f>IF(Tabelle2[[#This Row],[Minifiguren]]=0,0,Tabelle2[[#This Row],[Minifiguren]]/Tabelle2[[#This Row],[Sets]])</f>
        <v>4.1764705882352944</v>
      </c>
      <c r="E19" s="19">
        <f>SUMIFS(Tabelle1[RRP (EUR)],Tabelle1[Theme],Tabelle2[[#This Row],[Themenreihe]])</f>
        <v>1352.8500000000001</v>
      </c>
      <c r="F19" s="19">
        <f>Tabelle2[[#This Row],[Preis/Summe]]/Tabelle2[[#This Row],[Sets]]</f>
        <v>79.579411764705895</v>
      </c>
      <c r="G19">
        <f>SUMIFS(Tabelle1[Pieces],Tabelle1[Theme],Tabelle2[[#This Row],[Themenreihe]])</f>
        <v>14539</v>
      </c>
      <c r="I19" t="s">
        <v>261</v>
      </c>
      <c r="J19">
        <v>10</v>
      </c>
      <c r="K19">
        <v>44</v>
      </c>
      <c r="L19">
        <v>4.4000000000000004</v>
      </c>
      <c r="M19" s="19">
        <v>715.91</v>
      </c>
      <c r="N19" s="19">
        <v>71.590999999999994</v>
      </c>
      <c r="O19">
        <v>9018</v>
      </c>
    </row>
    <row r="20" spans="1:15" x14ac:dyDescent="0.45">
      <c r="A20" t="s">
        <v>18</v>
      </c>
      <c r="B20">
        <f>COUNTIF('Brickset-Sets'!B:B,'Deep Dive'!A20)</f>
        <v>17</v>
      </c>
      <c r="C20">
        <f>SUMIFS(Tabelle1[Minifigs],Tabelle1[Theme],Tabelle2[[#This Row],[Themenreihe]])</f>
        <v>50</v>
      </c>
      <c r="D20">
        <f>IF(Tabelle2[[#This Row],[Minifiguren]]=0,0,Tabelle2[[#This Row],[Minifiguren]]/Tabelle2[[#This Row],[Sets]])</f>
        <v>2.9411764705882355</v>
      </c>
      <c r="E20" s="19">
        <f>SUMIFS(Tabelle1[RRP (EUR)],Tabelle1[Theme],Tabelle2[[#This Row],[Themenreihe]])</f>
        <v>2132.8799999999997</v>
      </c>
      <c r="F20" s="19">
        <f>Tabelle2[[#This Row],[Preis/Summe]]/Tabelle2[[#This Row],[Sets]]</f>
        <v>125.46352941176468</v>
      </c>
      <c r="G20">
        <f>SUMIFS(Tabelle1[Pieces],Tabelle1[Theme],Tabelle2[[#This Row],[Themenreihe]])</f>
        <v>26701</v>
      </c>
      <c r="I20" t="s">
        <v>203</v>
      </c>
      <c r="J20">
        <v>10</v>
      </c>
      <c r="K20">
        <v>0</v>
      </c>
      <c r="L20">
        <v>0</v>
      </c>
      <c r="M20" s="19">
        <v>202.91</v>
      </c>
      <c r="N20" s="19">
        <v>20.291</v>
      </c>
      <c r="O20">
        <v>4076</v>
      </c>
    </row>
    <row r="21" spans="1:15" x14ac:dyDescent="0.45">
      <c r="A21" t="s">
        <v>170</v>
      </c>
      <c r="B21">
        <f>COUNTIF('Brickset-Sets'!B:B,'Deep Dive'!A21)</f>
        <v>9</v>
      </c>
      <c r="C21">
        <f>SUMIFS(Tabelle1[Minifigs],Tabelle1[Theme],Tabelle2[[#This Row],[Themenreihe]])</f>
        <v>25</v>
      </c>
      <c r="D21">
        <f>IF(Tabelle2[[#This Row],[Minifiguren]]=0,0,Tabelle2[[#This Row],[Minifiguren]]/Tabelle2[[#This Row],[Sets]])</f>
        <v>2.7777777777777777</v>
      </c>
      <c r="E21" s="19">
        <f>SUMIFS(Tabelle1[RRP (EUR)],Tabelle1[Theme],Tabelle2[[#This Row],[Themenreihe]])</f>
        <v>1079.93</v>
      </c>
      <c r="F21" s="19">
        <f>Tabelle2[[#This Row],[Preis/Summe]]/Tabelle2[[#This Row],[Sets]]</f>
        <v>119.99222222222222</v>
      </c>
      <c r="G21">
        <f>SUMIFS(Tabelle1[Pieces],Tabelle1[Theme],Tabelle2[[#This Row],[Themenreihe]])</f>
        <v>11896</v>
      </c>
      <c r="I21" t="s">
        <v>170</v>
      </c>
      <c r="J21">
        <v>9</v>
      </c>
      <c r="K21">
        <v>25</v>
      </c>
      <c r="L21">
        <v>2.7777777777777777</v>
      </c>
      <c r="M21" s="19">
        <v>1079.93</v>
      </c>
      <c r="N21" s="19">
        <v>119.99222222222222</v>
      </c>
      <c r="O21">
        <v>11896</v>
      </c>
    </row>
    <row r="22" spans="1:15" x14ac:dyDescent="0.45">
      <c r="A22" t="s">
        <v>1178</v>
      </c>
      <c r="B22">
        <f>COUNTIF('Brickset-Sets'!B:B,'Deep Dive'!A22)</f>
        <v>4</v>
      </c>
      <c r="C22">
        <f>SUMIFS(Tabelle1[Minifigs],Tabelle1[Theme],Tabelle2[[#This Row],[Themenreihe]])</f>
        <v>12</v>
      </c>
      <c r="D22">
        <f>IF(Tabelle2[[#This Row],[Minifiguren]]=0,0,Tabelle2[[#This Row],[Minifiguren]]/Tabelle2[[#This Row],[Sets]])</f>
        <v>3</v>
      </c>
      <c r="E22" s="19">
        <f>SUMIFS(Tabelle1[RRP (EUR)],Tabelle1[Theme],Tabelle2[[#This Row],[Themenreihe]])</f>
        <v>224.97000000000003</v>
      </c>
      <c r="F22" s="19">
        <f>Tabelle2[[#This Row],[Preis/Summe]]/Tabelle2[[#This Row],[Sets]]</f>
        <v>56.242500000000007</v>
      </c>
      <c r="G22">
        <f>SUMIFS(Tabelle1[Pieces],Tabelle1[Theme],Tabelle2[[#This Row],[Themenreihe]])</f>
        <v>3333</v>
      </c>
      <c r="I22" t="s">
        <v>111</v>
      </c>
      <c r="J22">
        <v>9</v>
      </c>
      <c r="K22">
        <v>0</v>
      </c>
      <c r="L22">
        <v>0</v>
      </c>
      <c r="M22" s="19">
        <v>319.93</v>
      </c>
      <c r="N22" s="19">
        <v>35.547777777777782</v>
      </c>
      <c r="O22">
        <v>6335</v>
      </c>
    </row>
    <row r="23" spans="1:15" x14ac:dyDescent="0.45">
      <c r="A23" t="s">
        <v>761</v>
      </c>
      <c r="B23">
        <f>COUNTIF('Brickset-Sets'!B:B,'Deep Dive'!A23)</f>
        <v>6</v>
      </c>
      <c r="C23">
        <f>SUMIFS(Tabelle1[Minifigs],Tabelle1[Theme],Tabelle2[[#This Row],[Themenreihe]])</f>
        <v>14</v>
      </c>
      <c r="D23">
        <f>IF(Tabelle2[[#This Row],[Minifiguren]]=0,0,Tabelle2[[#This Row],[Minifiguren]]/Tabelle2[[#This Row],[Sets]])</f>
        <v>2.3333333333333335</v>
      </c>
      <c r="E23" s="19">
        <f>SUMIFS(Tabelle1[RRP (EUR)],Tabelle1[Theme],Tabelle2[[#This Row],[Themenreihe]])</f>
        <v>332.95</v>
      </c>
      <c r="F23" s="19">
        <f>Tabelle2[[#This Row],[Preis/Summe]]/Tabelle2[[#This Row],[Sets]]</f>
        <v>55.491666666666667</v>
      </c>
      <c r="G23">
        <f>SUMIFS(Tabelle1[Pieces],Tabelle1[Theme],Tabelle2[[#This Row],[Themenreihe]])</f>
        <v>2225</v>
      </c>
      <c r="I23" t="s">
        <v>299</v>
      </c>
      <c r="J23">
        <v>9</v>
      </c>
      <c r="K23">
        <v>2</v>
      </c>
      <c r="L23">
        <v>0.22222222222222221</v>
      </c>
      <c r="M23" s="19">
        <v>79.989999999999995</v>
      </c>
      <c r="N23" s="19">
        <v>8.887777777777778</v>
      </c>
      <c r="O23">
        <v>3326</v>
      </c>
    </row>
    <row r="24" spans="1:15" x14ac:dyDescent="0.45">
      <c r="A24" t="s">
        <v>185</v>
      </c>
      <c r="B24">
        <f>COUNTIF('Brickset-Sets'!B:B,'Deep Dive'!A24)</f>
        <v>2</v>
      </c>
      <c r="C24">
        <f>SUMIFS(Tabelle1[Minifigs],Tabelle1[Theme],Tabelle2[[#This Row],[Themenreihe]])</f>
        <v>0</v>
      </c>
      <c r="D24">
        <f>IF(Tabelle2[[#This Row],[Minifiguren]]=0,0,Tabelle2[[#This Row],[Minifiguren]]/Tabelle2[[#This Row],[Sets]])</f>
        <v>0</v>
      </c>
      <c r="E24" s="19">
        <f>SUMIFS(Tabelle1[RRP (EUR)],Tabelle1[Theme],Tabelle2[[#This Row],[Themenreihe]])</f>
        <v>0</v>
      </c>
      <c r="F24" s="19">
        <f>Tabelle2[[#This Row],[Preis/Summe]]/Tabelle2[[#This Row],[Sets]]</f>
        <v>0</v>
      </c>
      <c r="G24">
        <f>SUMIFS(Tabelle1[Pieces],Tabelle1[Theme],Tabelle2[[#This Row],[Themenreihe]])</f>
        <v>65</v>
      </c>
      <c r="I24" t="s">
        <v>250</v>
      </c>
      <c r="J24">
        <v>7</v>
      </c>
      <c r="K24">
        <v>14</v>
      </c>
      <c r="L24">
        <v>2</v>
      </c>
      <c r="M24" s="19">
        <v>550.95000000000005</v>
      </c>
      <c r="N24" s="19">
        <v>78.70714285714287</v>
      </c>
      <c r="O24">
        <v>5601</v>
      </c>
    </row>
    <row r="25" spans="1:15" x14ac:dyDescent="0.45">
      <c r="A25" t="s">
        <v>60</v>
      </c>
      <c r="B25">
        <f>COUNTIF('Brickset-Sets'!B:B,'Deep Dive'!A25)</f>
        <v>28</v>
      </c>
      <c r="C25">
        <f>SUMIFS(Tabelle1[Minifigs],Tabelle1[Theme],Tabelle2[[#This Row],[Themenreihe]])</f>
        <v>94</v>
      </c>
      <c r="D25">
        <f>IF(Tabelle2[[#This Row],[Minifiguren]]=0,0,Tabelle2[[#This Row],[Minifiguren]]/Tabelle2[[#This Row],[Sets]])</f>
        <v>3.3571428571428572</v>
      </c>
      <c r="E25" s="19">
        <f>SUMIFS(Tabelle1[RRP (EUR)],Tabelle1[Theme],Tabelle2[[#This Row],[Themenreihe]])</f>
        <v>1909.73</v>
      </c>
      <c r="F25" s="19">
        <f>Tabelle2[[#This Row],[Preis/Summe]]/Tabelle2[[#This Row],[Sets]]</f>
        <v>68.204642857142858</v>
      </c>
      <c r="G25">
        <f>SUMIFS(Tabelle1[Pieces],Tabelle1[Theme],Tabelle2[[#This Row],[Themenreihe]])</f>
        <v>17582</v>
      </c>
      <c r="I25" t="s">
        <v>761</v>
      </c>
      <c r="J25">
        <v>6</v>
      </c>
      <c r="K25">
        <v>14</v>
      </c>
      <c r="L25">
        <v>2.3333333333333335</v>
      </c>
      <c r="M25" s="19">
        <v>332.95</v>
      </c>
      <c r="N25" s="19">
        <v>55.491666666666667</v>
      </c>
      <c r="O25">
        <v>2225</v>
      </c>
    </row>
    <row r="26" spans="1:15" x14ac:dyDescent="0.45">
      <c r="A26" t="s">
        <v>146</v>
      </c>
      <c r="B26">
        <f>COUNTIF('Brickset-Sets'!B:B,'Deep Dive'!A26)</f>
        <v>13</v>
      </c>
      <c r="C26">
        <f>SUMIFS(Tabelle1[Minifigs],Tabelle1[Theme],Tabelle2[[#This Row],[Themenreihe]])</f>
        <v>36</v>
      </c>
      <c r="D26">
        <f>IF(Tabelle2[[#This Row],[Minifiguren]]=0,0,Tabelle2[[#This Row],[Minifiguren]]/Tabelle2[[#This Row],[Sets]])</f>
        <v>2.7692307692307692</v>
      </c>
      <c r="E26" s="19">
        <f>SUMIFS(Tabelle1[RRP (EUR)],Tabelle1[Theme],Tabelle2[[#This Row],[Themenreihe]])</f>
        <v>494.89000000000004</v>
      </c>
      <c r="F26" s="19">
        <f>Tabelle2[[#This Row],[Preis/Summe]]/Tabelle2[[#This Row],[Sets]]</f>
        <v>38.068461538461541</v>
      </c>
      <c r="G26">
        <f>SUMIFS(Tabelle1[Pieces],Tabelle1[Theme],Tabelle2[[#This Row],[Themenreihe]])</f>
        <v>4813</v>
      </c>
      <c r="I26" t="s">
        <v>265</v>
      </c>
      <c r="J26">
        <v>6</v>
      </c>
      <c r="K26">
        <v>6</v>
      </c>
      <c r="L26">
        <v>1</v>
      </c>
      <c r="M26" s="19">
        <v>144.94999999999999</v>
      </c>
      <c r="N26" s="19">
        <v>24.158333333333331</v>
      </c>
      <c r="O26">
        <v>1785</v>
      </c>
    </row>
    <row r="27" spans="1:15" x14ac:dyDescent="0.45">
      <c r="A27" t="s">
        <v>261</v>
      </c>
      <c r="B27">
        <f>COUNTIF('Brickset-Sets'!B:B,'Deep Dive'!A27)</f>
        <v>10</v>
      </c>
      <c r="C27">
        <f>SUMIFS(Tabelle1[Minifigs],Tabelle1[Theme],Tabelle2[[#This Row],[Themenreihe]])</f>
        <v>44</v>
      </c>
      <c r="D27">
        <f>IF(Tabelle2[[#This Row],[Minifiguren]]=0,0,Tabelle2[[#This Row],[Minifiguren]]/Tabelle2[[#This Row],[Sets]])</f>
        <v>4.4000000000000004</v>
      </c>
      <c r="E27" s="19">
        <f>SUMIFS(Tabelle1[RRP (EUR)],Tabelle1[Theme],Tabelle2[[#This Row],[Themenreihe]])</f>
        <v>715.91</v>
      </c>
      <c r="F27" s="19">
        <f>Tabelle2[[#This Row],[Preis/Summe]]/Tabelle2[[#This Row],[Sets]]</f>
        <v>71.590999999999994</v>
      </c>
      <c r="G27">
        <f>SUMIFS(Tabelle1[Pieces],Tabelle1[Theme],Tabelle2[[#This Row],[Themenreihe]])</f>
        <v>9018</v>
      </c>
      <c r="I27" t="s">
        <v>1215</v>
      </c>
      <c r="J27">
        <v>5</v>
      </c>
      <c r="K27">
        <v>39</v>
      </c>
      <c r="L27">
        <v>7.8</v>
      </c>
      <c r="M27" s="19">
        <v>1099.95</v>
      </c>
      <c r="N27" s="19">
        <v>219.99</v>
      </c>
      <c r="O27">
        <v>15406</v>
      </c>
    </row>
    <row r="28" spans="1:15" x14ac:dyDescent="0.45">
      <c r="A28" t="s">
        <v>237</v>
      </c>
      <c r="B28">
        <f>COUNTIF('Brickset-Sets'!B:B,'Deep Dive'!A28)</f>
        <v>26</v>
      </c>
      <c r="C28">
        <f>SUMIFS(Tabelle1[Minifigs],Tabelle1[Theme],Tabelle2[[#This Row],[Themenreihe]])</f>
        <v>101</v>
      </c>
      <c r="D28">
        <f>IF(Tabelle2[[#This Row],[Minifiguren]]=0,0,Tabelle2[[#This Row],[Minifiguren]]/Tabelle2[[#This Row],[Sets]])</f>
        <v>3.8846153846153846</v>
      </c>
      <c r="E28" s="19">
        <f>SUMIFS(Tabelle1[RRP (EUR)],Tabelle1[Theme],Tabelle2[[#This Row],[Themenreihe]])</f>
        <v>1434.76</v>
      </c>
      <c r="F28" s="19">
        <f>Tabelle2[[#This Row],[Preis/Summe]]/Tabelle2[[#This Row],[Sets]]</f>
        <v>55.183076923076925</v>
      </c>
      <c r="G28">
        <f>SUMIFS(Tabelle1[Pieces],Tabelle1[Theme],Tabelle2[[#This Row],[Themenreihe]])</f>
        <v>16257</v>
      </c>
      <c r="I28" t="s">
        <v>394</v>
      </c>
      <c r="J28">
        <v>5</v>
      </c>
      <c r="K28">
        <v>16</v>
      </c>
      <c r="L28">
        <v>3.2</v>
      </c>
      <c r="M28" s="19">
        <v>295.95</v>
      </c>
      <c r="N28" s="19">
        <v>59.19</v>
      </c>
      <c r="O28">
        <v>2473</v>
      </c>
    </row>
    <row r="29" spans="1:15" x14ac:dyDescent="0.45">
      <c r="A29" t="s">
        <v>1212</v>
      </c>
      <c r="B29">
        <f>COUNTIF('Brickset-Sets'!B:B,'Deep Dive'!A29)</f>
        <v>1</v>
      </c>
      <c r="C29">
        <f>SUMIFS(Tabelle1[Minifigs],Tabelle1[Theme],Tabelle2[[#This Row],[Themenreihe]])</f>
        <v>0</v>
      </c>
      <c r="D29">
        <f>IF(Tabelle2[[#This Row],[Minifiguren]]=0,0,Tabelle2[[#This Row],[Minifiguren]]/Tabelle2[[#This Row],[Sets]])</f>
        <v>0</v>
      </c>
      <c r="E29" s="19">
        <f>SUMIFS(Tabelle1[RRP (EUR)],Tabelle1[Theme],Tabelle2[[#This Row],[Themenreihe]])</f>
        <v>0</v>
      </c>
      <c r="F29" s="19">
        <f>Tabelle2[[#This Row],[Preis/Summe]]/Tabelle2[[#This Row],[Sets]]</f>
        <v>0</v>
      </c>
      <c r="G29">
        <f>SUMIFS(Tabelle1[Pieces],Tabelle1[Theme],Tabelle2[[#This Row],[Themenreihe]])</f>
        <v>0</v>
      </c>
      <c r="I29" t="s">
        <v>1017</v>
      </c>
      <c r="J29">
        <v>5</v>
      </c>
      <c r="K29">
        <v>15</v>
      </c>
      <c r="L29">
        <v>3</v>
      </c>
      <c r="M29" s="19">
        <v>294.95</v>
      </c>
      <c r="N29" s="19">
        <v>58.989999999999995</v>
      </c>
      <c r="O29">
        <v>2280</v>
      </c>
    </row>
    <row r="30" spans="1:15" x14ac:dyDescent="0.45">
      <c r="A30" t="s">
        <v>299</v>
      </c>
      <c r="B30">
        <f>COUNTIF('Brickset-Sets'!B:B,'Deep Dive'!A30)</f>
        <v>9</v>
      </c>
      <c r="C30">
        <f>SUMIFS(Tabelle1[Minifigs],Tabelle1[Theme],Tabelle2[[#This Row],[Themenreihe]])</f>
        <v>2</v>
      </c>
      <c r="D30">
        <f>IF(Tabelle2[[#This Row],[Minifiguren]]=0,0,Tabelle2[[#This Row],[Minifiguren]]/Tabelle2[[#This Row],[Sets]])</f>
        <v>0.22222222222222221</v>
      </c>
      <c r="E30" s="19">
        <f>SUMIFS(Tabelle1[RRP (EUR)],Tabelle1[Theme],Tabelle2[[#This Row],[Themenreihe]])</f>
        <v>79.989999999999995</v>
      </c>
      <c r="F30" s="19">
        <f>Tabelle2[[#This Row],[Preis/Summe]]/Tabelle2[[#This Row],[Sets]]</f>
        <v>8.887777777777778</v>
      </c>
      <c r="G30">
        <f>SUMIFS(Tabelle1[Pieces],Tabelle1[Theme],Tabelle2[[#This Row],[Themenreihe]])</f>
        <v>3326</v>
      </c>
      <c r="I30" t="s">
        <v>1178</v>
      </c>
      <c r="J30">
        <v>4</v>
      </c>
      <c r="K30">
        <v>12</v>
      </c>
      <c r="L30">
        <v>3</v>
      </c>
      <c r="M30" s="19">
        <v>224.97000000000003</v>
      </c>
      <c r="N30" s="19">
        <v>56.242500000000007</v>
      </c>
      <c r="O30">
        <v>3333</v>
      </c>
    </row>
    <row r="31" spans="1:15" x14ac:dyDescent="0.45">
      <c r="A31" t="s">
        <v>220</v>
      </c>
      <c r="B31">
        <f>COUNTIF('Brickset-Sets'!B:B,'Deep Dive'!A31)</f>
        <v>16</v>
      </c>
      <c r="C31">
        <f>SUMIFS(Tabelle1[Minifigs],Tabelle1[Theme],Tabelle2[[#This Row],[Themenreihe]])</f>
        <v>22</v>
      </c>
      <c r="D31">
        <f>IF(Tabelle2[[#This Row],[Minifiguren]]=0,0,Tabelle2[[#This Row],[Minifiguren]]/Tabelle2[[#This Row],[Sets]])</f>
        <v>1.375</v>
      </c>
      <c r="E31" s="19">
        <f>SUMIFS(Tabelle1[RRP (EUR)],Tabelle1[Theme],Tabelle2[[#This Row],[Themenreihe]])</f>
        <v>301.89999999999998</v>
      </c>
      <c r="F31" s="19">
        <f>Tabelle2[[#This Row],[Preis/Summe]]/Tabelle2[[#This Row],[Sets]]</f>
        <v>18.868749999999999</v>
      </c>
      <c r="G31">
        <f>SUMIFS(Tabelle1[Pieces],Tabelle1[Theme],Tabelle2[[#This Row],[Themenreihe]])</f>
        <v>5617</v>
      </c>
      <c r="I31" t="s">
        <v>52</v>
      </c>
      <c r="J31">
        <v>4</v>
      </c>
      <c r="K31">
        <v>11</v>
      </c>
      <c r="L31">
        <v>2.75</v>
      </c>
      <c r="M31" s="19">
        <v>140.95999999999998</v>
      </c>
      <c r="N31" s="19">
        <v>35.239999999999995</v>
      </c>
      <c r="O31">
        <v>774</v>
      </c>
    </row>
    <row r="32" spans="1:15" x14ac:dyDescent="0.45">
      <c r="A32" t="s">
        <v>394</v>
      </c>
      <c r="B32">
        <f>COUNTIF('Brickset-Sets'!B:B,'Deep Dive'!A32)</f>
        <v>5</v>
      </c>
      <c r="C32">
        <f>SUMIFS(Tabelle1[Minifigs],Tabelle1[Theme],Tabelle2[[#This Row],[Themenreihe]])</f>
        <v>16</v>
      </c>
      <c r="D32">
        <f>IF(Tabelle2[[#This Row],[Minifiguren]]=0,0,Tabelle2[[#This Row],[Minifiguren]]/Tabelle2[[#This Row],[Sets]])</f>
        <v>3.2</v>
      </c>
      <c r="E32" s="19">
        <f>SUMIFS(Tabelle1[RRP (EUR)],Tabelle1[Theme],Tabelle2[[#This Row],[Themenreihe]])</f>
        <v>295.95</v>
      </c>
      <c r="F32" s="19">
        <f>Tabelle2[[#This Row],[Preis/Summe]]/Tabelle2[[#This Row],[Sets]]</f>
        <v>59.19</v>
      </c>
      <c r="G32">
        <f>SUMIFS(Tabelle1[Pieces],Tabelle1[Theme],Tabelle2[[#This Row],[Themenreihe]])</f>
        <v>2473</v>
      </c>
      <c r="I32" t="s">
        <v>292</v>
      </c>
      <c r="J32">
        <v>3</v>
      </c>
      <c r="K32">
        <v>0</v>
      </c>
      <c r="L32">
        <v>0</v>
      </c>
      <c r="M32" s="19">
        <v>349.97</v>
      </c>
      <c r="N32" s="19">
        <v>116.65666666666668</v>
      </c>
      <c r="O32">
        <v>4714</v>
      </c>
    </row>
    <row r="33" spans="1:15" x14ac:dyDescent="0.45">
      <c r="A33" t="s">
        <v>265</v>
      </c>
      <c r="B33">
        <f>COUNTIF('Brickset-Sets'!B:B,'Deep Dive'!A33)</f>
        <v>6</v>
      </c>
      <c r="C33">
        <f>SUMIFS(Tabelle1[Minifigs],Tabelle1[Theme],Tabelle2[[#This Row],[Themenreihe]])</f>
        <v>6</v>
      </c>
      <c r="D33">
        <f>IF(Tabelle2[[#This Row],[Minifiguren]]=0,0,Tabelle2[[#This Row],[Minifiguren]]/Tabelle2[[#This Row],[Sets]])</f>
        <v>1</v>
      </c>
      <c r="E33" s="19">
        <f>SUMIFS(Tabelle1[RRP (EUR)],Tabelle1[Theme],Tabelle2[[#This Row],[Themenreihe]])</f>
        <v>144.94999999999999</v>
      </c>
      <c r="F33" s="19">
        <f>Tabelle2[[#This Row],[Preis/Summe]]/Tabelle2[[#This Row],[Sets]]</f>
        <v>24.158333333333331</v>
      </c>
      <c r="G33">
        <f>SUMIFS(Tabelle1[Pieces],Tabelle1[Theme],Tabelle2[[#This Row],[Themenreihe]])</f>
        <v>1785</v>
      </c>
      <c r="I33" t="s">
        <v>629</v>
      </c>
      <c r="J33">
        <v>3</v>
      </c>
      <c r="K33">
        <v>0</v>
      </c>
      <c r="L33">
        <v>0</v>
      </c>
      <c r="M33" s="19">
        <v>0</v>
      </c>
      <c r="N33" s="19">
        <v>0</v>
      </c>
      <c r="O33">
        <v>2561</v>
      </c>
    </row>
    <row r="34" spans="1:15" x14ac:dyDescent="0.45">
      <c r="A34" t="s">
        <v>254</v>
      </c>
      <c r="B34">
        <f>COUNTIF('Brickset-Sets'!B:B,'Deep Dive'!A34)</f>
        <v>33</v>
      </c>
      <c r="C34">
        <f>SUMIFS(Tabelle1[Minifigs],Tabelle1[Theme],Tabelle2[[#This Row],[Themenreihe]])</f>
        <v>87</v>
      </c>
      <c r="D34">
        <f>IF(Tabelle2[[#This Row],[Minifiguren]]=0,0,Tabelle2[[#This Row],[Minifiguren]]/Tabelle2[[#This Row],[Sets]])</f>
        <v>2.6363636363636362</v>
      </c>
      <c r="E34" s="19">
        <f>SUMIFS(Tabelle1[RRP (EUR)],Tabelle1[Theme],Tabelle2[[#This Row],[Themenreihe]])</f>
        <v>2743.7099999999991</v>
      </c>
      <c r="F34" s="19">
        <f>Tabelle2[[#This Row],[Preis/Summe]]/Tabelle2[[#This Row],[Sets]]</f>
        <v>83.142727272727242</v>
      </c>
      <c r="G34">
        <f>SUMIFS(Tabelle1[Pieces],Tabelle1[Theme],Tabelle2[[#This Row],[Themenreihe]])</f>
        <v>24880</v>
      </c>
      <c r="I34" t="s">
        <v>141</v>
      </c>
      <c r="J34">
        <v>2</v>
      </c>
      <c r="K34">
        <v>0</v>
      </c>
      <c r="L34">
        <v>0</v>
      </c>
      <c r="M34" s="19">
        <v>159.99</v>
      </c>
      <c r="N34" s="19">
        <v>79.995000000000005</v>
      </c>
      <c r="O34">
        <v>2507</v>
      </c>
    </row>
    <row r="35" spans="1:15" x14ac:dyDescent="0.45">
      <c r="A35" t="s">
        <v>746</v>
      </c>
      <c r="B35">
        <f>COUNTIF('Brickset-Sets'!B:B,'Deep Dive'!A35)</f>
        <v>25</v>
      </c>
      <c r="C35">
        <f>SUMIFS(Tabelle1[Minifigs],Tabelle1[Theme],Tabelle2[[#This Row],[Themenreihe]])</f>
        <v>57</v>
      </c>
      <c r="D35">
        <f>IF(Tabelle2[[#This Row],[Minifiguren]]=0,0,Tabelle2[[#This Row],[Minifiguren]]/Tabelle2[[#This Row],[Sets]])</f>
        <v>2.2799999999999998</v>
      </c>
      <c r="E35" s="19">
        <f>SUMIFS(Tabelle1[RRP (EUR)],Tabelle1[Theme],Tabelle2[[#This Row],[Themenreihe]])</f>
        <v>809.7600000000001</v>
      </c>
      <c r="F35" s="19">
        <f>Tabelle2[[#This Row],[Preis/Summe]]/Tabelle2[[#This Row],[Sets]]</f>
        <v>32.390400000000007</v>
      </c>
      <c r="G35">
        <f>SUMIFS(Tabelle1[Pieces],Tabelle1[Theme],Tabelle2[[#This Row],[Themenreihe]])</f>
        <v>7235</v>
      </c>
      <c r="I35" t="s">
        <v>185</v>
      </c>
      <c r="J35">
        <v>2</v>
      </c>
      <c r="K35">
        <v>0</v>
      </c>
      <c r="L35">
        <v>0</v>
      </c>
      <c r="M35" s="19">
        <v>0</v>
      </c>
      <c r="N35" s="19">
        <v>0</v>
      </c>
      <c r="O35">
        <v>65</v>
      </c>
    </row>
    <row r="36" spans="1:15" x14ac:dyDescent="0.45">
      <c r="A36" t="s">
        <v>258</v>
      </c>
      <c r="B36">
        <f>COUNTIF('Brickset-Sets'!B:B,'Deep Dive'!A36)</f>
        <v>18</v>
      </c>
      <c r="C36">
        <f>SUMIFS(Tabelle1[Minifigs],Tabelle1[Theme],Tabelle2[[#This Row],[Themenreihe]])</f>
        <v>0</v>
      </c>
      <c r="D36">
        <f>IF(Tabelle2[[#This Row],[Minifiguren]]=0,0,Tabelle2[[#This Row],[Minifiguren]]/Tabelle2[[#This Row],[Sets]])</f>
        <v>0</v>
      </c>
      <c r="E36" s="19">
        <f>SUMIFS(Tabelle1[RRP (EUR)],Tabelle1[Theme],Tabelle2[[#This Row],[Themenreihe]])</f>
        <v>2112.83</v>
      </c>
      <c r="F36" s="19">
        <f>Tabelle2[[#This Row],[Preis/Summe]]/Tabelle2[[#This Row],[Sets]]</f>
        <v>117.37944444444445</v>
      </c>
      <c r="G36">
        <f>SUMIFS(Tabelle1[Pieces],Tabelle1[Theme],Tabelle2[[#This Row],[Themenreihe]])</f>
        <v>17097</v>
      </c>
      <c r="I36" t="s">
        <v>1212</v>
      </c>
      <c r="J36">
        <v>1</v>
      </c>
      <c r="K36">
        <v>0</v>
      </c>
      <c r="L36">
        <v>0</v>
      </c>
      <c r="M36" s="19">
        <v>0</v>
      </c>
      <c r="N36" s="19">
        <v>0</v>
      </c>
      <c r="O36">
        <v>0</v>
      </c>
    </row>
    <row r="39" spans="1:15" x14ac:dyDescent="0.45">
      <c r="A39" t="s">
        <v>1252</v>
      </c>
      <c r="B39">
        <f>SUM(Tabelle2[Sets])</f>
        <v>524</v>
      </c>
      <c r="C39">
        <f>SUM(Tabelle2[Minifiguren])</f>
        <v>1220</v>
      </c>
    </row>
    <row r="40" spans="1:15" x14ac:dyDescent="0.45">
      <c r="A40" t="s">
        <v>1253</v>
      </c>
    </row>
    <row r="502" spans="1:2" x14ac:dyDescent="0.45">
      <c r="A502" t="s">
        <v>1254</v>
      </c>
      <c r="B502">
        <f>SUM(B2:B498)</f>
        <v>1048</v>
      </c>
    </row>
  </sheetData>
  <pageMargins left="0.7" right="0.7" top="0.75" bottom="0.75" header="0.3" footer="0.3"/>
  <pageSetup paperSize="9" scale="52" fitToHeight="0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Brickset-Sets</vt:lpstr>
      <vt:lpstr>Tabelle1</vt:lpstr>
      <vt:lpstr>Deep Dive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Waberski, Kevin</dc:creator>
  <cp:keywords/>
  <dc:description/>
  <cp:lastModifiedBy>Waberski, Kevin</cp:lastModifiedBy>
  <cp:revision/>
  <cp:lastPrinted>2024-01-24T09:53:01Z</cp:lastPrinted>
  <dcterms:created xsi:type="dcterms:W3CDTF">2023-12-20T08:43:47Z</dcterms:created>
  <dcterms:modified xsi:type="dcterms:W3CDTF">2024-01-24T10:03:49Z</dcterms:modified>
  <cp:category/>
  <cp:contentStatus/>
</cp:coreProperties>
</file>